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10" windowHeight="11520" activeTab="0"/>
  </bookViews>
  <sheets>
    <sheet name="Season Totals" sheetId="1" r:id="rId1"/>
    <sheet name="Jackson" sheetId="2" r:id="rId2"/>
    <sheet name="Teays Valley" sheetId="3" r:id="rId3"/>
    <sheet name="@Sheridan" sheetId="4" r:id="rId4"/>
    <sheet name="Warren" sheetId="5" r:id="rId5"/>
    <sheet name="Chillicothe" sheetId="6" r:id="rId6"/>
    <sheet name="@Athens" sheetId="7" r:id="rId7"/>
    <sheet name="@St. Charles" sheetId="8" r:id="rId8"/>
    <sheet name="at BV" sheetId="9" r:id="rId9"/>
    <sheet name="Fort Frye" sheetId="10" r:id="rId10"/>
    <sheet name="@Zanesville" sheetId="11" r:id="rId11"/>
    <sheet name="TEMPLATE" sheetId="12" r:id="rId12"/>
    <sheet name="2022 Schedules" sheetId="13" r:id="rId13"/>
    <sheet name="2022 Standings" sheetId="14" r:id="rId14"/>
    <sheet name="Composite Schedule" sheetId="15" r:id="rId1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<sst xmlns="http://schemas.openxmlformats.org/spreadsheetml/2006/main" count="2946" uniqueCount="683">
  <si>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</si>
  <si>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</si>
  <si>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</si>
  <si>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</si>
  <si>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</si>
  <si>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</si>
  <si>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</si>
  <si>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</si>
  <si>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</si>
  <si>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</si>
  <si>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</si>
  <si>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</si>
  <si>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</si>
  <si>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</si>
  <si>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</si>
  <si>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</si>
  <si>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</si>
  <si>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</si>
  <si>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</si>
  <si>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</si>
  <si>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</si>
  <si>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</si>
  <si>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</si>
  <si>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</si>
  <si>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</si>
  <si>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</si>
  <si>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</si>
  <si>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</si>
  <si>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</si>
  <si>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</si>
  <si>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</si>
  <si>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</si>
  <si>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</si>
  <si>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</si>
  <si>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</si>
  <si>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</si>
  <si>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</si>
  <si>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</si>
  <si>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</si>
  <si>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</si>
  <si>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</si>
  <si>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</si>
  <si>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</si>
  <si>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</si>
  <si>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</si>
  <si>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</si>
  <si>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</si>
  <si>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</si>
  <si>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</si>
  <si>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</si>
  <si>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</si>
  <si>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</si>
  <si>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</si>
  <si>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</si>
  <si>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</si>
  <si>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</si>
  <si>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</si>
  <si>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</si>
  <si>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</si>
  <si>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</si>
  <si>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</si>
  <si>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</si>
  <si>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</si>
  <si>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</si>
  <si>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</si>
  <si>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</si>
  <si>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</si>
  <si>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</si>
  <si>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</si>
  <si>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</si>
  <si>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</si>
  <si>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</si>
  <si>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</si>
  <si>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</si>
  <si>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</si>
  <si>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</si>
  <si>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</si>
  <si>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</si>
  <si>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</si>
  <si>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</si>
  <si>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</si>
  <si>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</si>
  <si>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</si>
  <si>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</si>
  <si>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</si>
  <si>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</si>
  <si>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</si>
  <si>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</si>
  <si>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</si>
  <si>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</si>
  <si>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</si>
  <si>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</si>
  <si>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</si>
  <si>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</si>
  <si>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</si>
  <si>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</si>
  <si>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</si>
  <si>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(Team-spiked)</t>
  </si>
  <si>
    <t>1OT</t>
  </si>
  <si>
    <t>2OT</t>
  </si>
  <si>
    <t>Sheridan</t>
  </si>
  <si>
    <t>SHE</t>
  </si>
  <si>
    <t>Chillicothe</t>
  </si>
  <si>
    <t>CHI</t>
  </si>
  <si>
    <t>Athens</t>
  </si>
  <si>
    <t>ATH</t>
  </si>
  <si>
    <t>Zanesville</t>
  </si>
  <si>
    <t>ZAN</t>
  </si>
  <si>
    <t>Jax</t>
  </si>
  <si>
    <t>Jackson</t>
  </si>
  <si>
    <t>JAX</t>
  </si>
  <si>
    <t>War</t>
  </si>
  <si>
    <t>LOGAN</t>
  </si>
  <si>
    <t>JACKSON</t>
  </si>
  <si>
    <t>Date</t>
  </si>
  <si>
    <t>Chieftains</t>
  </si>
  <si>
    <t>W</t>
  </si>
  <si>
    <t>L</t>
  </si>
  <si>
    <t>Log</t>
  </si>
  <si>
    <t>Opp</t>
  </si>
  <si>
    <t>Ironmen</t>
  </si>
  <si>
    <t>Warren</t>
  </si>
  <si>
    <t>All:</t>
  </si>
  <si>
    <t>Lg:</t>
  </si>
  <si>
    <t>Jackson (FAC)</t>
  </si>
  <si>
    <t>WARREN</t>
  </si>
  <si>
    <t>Warriors</t>
  </si>
  <si>
    <t>Bulldogs</t>
  </si>
  <si>
    <t>Fort Frye</t>
  </si>
  <si>
    <t>SHERIDAN</t>
  </si>
  <si>
    <t>TEAYS VALLEY</t>
  </si>
  <si>
    <t>Generals</t>
  </si>
  <si>
    <t>She</t>
  </si>
  <si>
    <t>Vikings</t>
  </si>
  <si>
    <t>Sheridan (MVL)</t>
  </si>
  <si>
    <t>CHILLICOTHE</t>
  </si>
  <si>
    <t>Cavaliers</t>
  </si>
  <si>
    <t>Chi</t>
  </si>
  <si>
    <t>Chillicothe (FAC)</t>
  </si>
  <si>
    <t>ATHENS</t>
  </si>
  <si>
    <t>Ath</t>
  </si>
  <si>
    <t>Athens (TVC Ohio)</t>
  </si>
  <si>
    <t>COL. ST. CHARLES</t>
  </si>
  <si>
    <t>Cardinals</t>
  </si>
  <si>
    <t>SC</t>
  </si>
  <si>
    <t>St. Charles</t>
  </si>
  <si>
    <t>St. Charles (CCL)</t>
  </si>
  <si>
    <t>FORT FRYE</t>
  </si>
  <si>
    <t>Cadets</t>
  </si>
  <si>
    <t>FF</t>
  </si>
  <si>
    <t>ZANESVILLE</t>
  </si>
  <si>
    <t>Blue Devils</t>
  </si>
  <si>
    <t>Zan</t>
  </si>
  <si>
    <t>Zanesville (LCL)</t>
  </si>
  <si>
    <t>at Fort Frye</t>
  </si>
  <si>
    <t>WAR</t>
  </si>
  <si>
    <t>Chil</t>
  </si>
  <si>
    <t>StC</t>
  </si>
  <si>
    <t>at Logan</t>
  </si>
  <si>
    <t>STANDINGS</t>
  </si>
  <si>
    <t>at Hillsboro*</t>
  </si>
  <si>
    <t>at Ashland</t>
  </si>
  <si>
    <t>Williamst'n wv</t>
  </si>
  <si>
    <t>Hillsboro*</t>
  </si>
  <si>
    <t>at Wheel'burg</t>
  </si>
  <si>
    <t>at Gallipolis</t>
  </si>
  <si>
    <t>Vinton Co.*</t>
  </si>
  <si>
    <t>at Zanesville</t>
  </si>
  <si>
    <t>Newark</t>
  </si>
  <si>
    <t>D2 R7</t>
  </si>
  <si>
    <t>D3 R11</t>
  </si>
  <si>
    <t>D4 R15</t>
  </si>
  <si>
    <t>D2</t>
  </si>
  <si>
    <t>R7</t>
  </si>
  <si>
    <t>D6 R23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</si>
  <si>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</si>
  <si>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</si>
  <si>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</si>
  <si>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</si>
  <si>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</si>
  <si>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</si>
  <si>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</si>
  <si>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</si>
  <si>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</si>
  <si>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</si>
  <si>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2022 Logan opponents schedules/results</t>
  </si>
  <si>
    <t>A19</t>
  </si>
  <si>
    <t>A26</t>
  </si>
  <si>
    <t xml:space="preserve">S2 </t>
  </si>
  <si>
    <t>S9</t>
  </si>
  <si>
    <t>S16</t>
  </si>
  <si>
    <t>S23</t>
  </si>
  <si>
    <t>S30</t>
  </si>
  <si>
    <t>O7</t>
  </si>
  <si>
    <t>O14</t>
  </si>
  <si>
    <t>O21</t>
  </si>
  <si>
    <t>Teays Val.</t>
  </si>
  <si>
    <t>at Sheridan</t>
  </si>
  <si>
    <t>at Athens</t>
  </si>
  <si>
    <t>at St. Charles</t>
  </si>
  <si>
    <t>at Buck. Valley</t>
  </si>
  <si>
    <t>CANAL WINCHESTER</t>
  </si>
  <si>
    <t>Indians</t>
  </si>
  <si>
    <t>CW</t>
  </si>
  <si>
    <t>Logan at Buckeye Valley Oct. 7, 2022</t>
  </si>
  <si>
    <t>Buckeye Valley</t>
  </si>
  <si>
    <t>BV</t>
  </si>
  <si>
    <t>BUCKEYE VALLEY</t>
  </si>
  <si>
    <t>OCC Buckeye</t>
  </si>
  <si>
    <t>Canal Winchester</t>
  </si>
  <si>
    <t>Groveport</t>
  </si>
  <si>
    <t>Lancaster</t>
  </si>
  <si>
    <t>Reynoldsburg</t>
  </si>
  <si>
    <t>*-league game</t>
  </si>
  <si>
    <t>(s)-Saturday game</t>
  </si>
  <si>
    <t>($) started Friday, completed Saturday</t>
  </si>
  <si>
    <t>Overall</t>
  </si>
  <si>
    <t>GROVEPORT</t>
  </si>
  <si>
    <t>Cruisers</t>
  </si>
  <si>
    <t>LANCASTER</t>
  </si>
  <si>
    <t>Gales</t>
  </si>
  <si>
    <t>Cen. Crossing</t>
  </si>
  <si>
    <t>NEWARK</t>
  </si>
  <si>
    <t>REYNOLDSBURG</t>
  </si>
  <si>
    <t>Wildcats</t>
  </si>
  <si>
    <t>Tigers</t>
  </si>
  <si>
    <t>New</t>
  </si>
  <si>
    <t>PC</t>
  </si>
  <si>
    <t>Rey</t>
  </si>
  <si>
    <t>Raiders</t>
  </si>
  <si>
    <t>CENTRAL CROSSING</t>
  </si>
  <si>
    <t>2022 Composite Schedule</t>
  </si>
  <si>
    <t>Canal Winchester (OCC)</t>
  </si>
  <si>
    <t>D1 R3</t>
  </si>
  <si>
    <t>Comets</t>
  </si>
  <si>
    <t>PICK. CENTRAL</t>
  </si>
  <si>
    <t>Barons</t>
  </si>
  <si>
    <t>Lan</t>
  </si>
  <si>
    <t>CC</t>
  </si>
  <si>
    <t>Gro</t>
  </si>
  <si>
    <t>Pick. Central</t>
  </si>
  <si>
    <t>at John Glenn</t>
  </si>
  <si>
    <t>at Bellaire (s)</t>
  </si>
  <si>
    <t>Waterford</t>
  </si>
  <si>
    <t>Linsly WV</t>
  </si>
  <si>
    <t>at Caldwell</t>
  </si>
  <si>
    <t>Ironton</t>
  </si>
  <si>
    <t>at Tri-Valley</t>
  </si>
  <si>
    <t>West. Brown</t>
  </si>
  <si>
    <t>Miami Trace*</t>
  </si>
  <si>
    <t>at McClain*</t>
  </si>
  <si>
    <t>Wash. C.H.*</t>
  </si>
  <si>
    <t>at Chillicothe*</t>
  </si>
  <si>
    <t>Watkins Mem.</t>
  </si>
  <si>
    <t>Fair. Union*</t>
  </si>
  <si>
    <t>at Lib. Union*</t>
  </si>
  <si>
    <t>at Ham. Twp.*</t>
  </si>
  <si>
    <t>Circleville*</t>
  </si>
  <si>
    <t>at A-C*</t>
  </si>
  <si>
    <t>Bloom-Carroll*</t>
  </si>
  <si>
    <t>at Logan Elm*</t>
  </si>
  <si>
    <t>at Lick. Valley</t>
  </si>
  <si>
    <t>at John Glenn*</t>
  </si>
  <si>
    <t>River View*</t>
  </si>
  <si>
    <t>Philo*</t>
  </si>
  <si>
    <t>at Maysville*</t>
  </si>
  <si>
    <t>at Tri-Valley*</t>
  </si>
  <si>
    <t>at Teays Vall.</t>
  </si>
  <si>
    <t>London</t>
  </si>
  <si>
    <t>Westerville N.</t>
  </si>
  <si>
    <t>at Waverly</t>
  </si>
  <si>
    <t>Jackson*</t>
  </si>
  <si>
    <t>at Belpre</t>
  </si>
  <si>
    <t>Morgan</t>
  </si>
  <si>
    <t>Vinton County</t>
  </si>
  <si>
    <t>at Cambridge</t>
  </si>
  <si>
    <t>Alexander</t>
  </si>
  <si>
    <t>Marietta</t>
  </si>
  <si>
    <t>at Philo</t>
  </si>
  <si>
    <t>at Alexander*</t>
  </si>
  <si>
    <t>at Meigs*</t>
  </si>
  <si>
    <t>Wellston*</t>
  </si>
  <si>
    <t>River Valley*</t>
  </si>
  <si>
    <t>at N-Y</t>
  </si>
  <si>
    <t>A-C</t>
  </si>
  <si>
    <t>Cols. KIPP</t>
  </si>
  <si>
    <t>at WCH</t>
  </si>
  <si>
    <t>at Watterson*</t>
  </si>
  <si>
    <t>Hartley*</t>
  </si>
  <si>
    <t>Lutheran East</t>
  </si>
  <si>
    <t>Delaware</t>
  </si>
  <si>
    <t>Jonathan Alder</t>
  </si>
  <si>
    <t>Ready*</t>
  </si>
  <si>
    <t>at Bexley*</t>
  </si>
  <si>
    <t>at Academy*</t>
  </si>
  <si>
    <t>Whitehall*</t>
  </si>
  <si>
    <t>at Harv. Prep*</t>
  </si>
  <si>
    <t>at Newark</t>
  </si>
  <si>
    <t>Big Walnut</t>
  </si>
  <si>
    <t>at Lakewood*</t>
  </si>
  <si>
    <t>Heath*</t>
  </si>
  <si>
    <t>Licking Valley*</t>
  </si>
  <si>
    <t>at Licking Hts.*</t>
  </si>
  <si>
    <t>Granville*</t>
  </si>
  <si>
    <t>at Watkins*</t>
  </si>
  <si>
    <t>at Groveport</t>
  </si>
  <si>
    <t>at New Albany</t>
  </si>
  <si>
    <t>Hartley</t>
  </si>
  <si>
    <t>W. Kilbourne*</t>
  </si>
  <si>
    <t>at Frank. Hts.*</t>
  </si>
  <si>
    <t>Dub. Scioto*</t>
  </si>
  <si>
    <t>Westerv. N.*</t>
  </si>
  <si>
    <t>at Westerv. S.*</t>
  </si>
  <si>
    <t>Delaware*</t>
  </si>
  <si>
    <t>at Big Walnut*</t>
  </si>
  <si>
    <t>Canal Winch.</t>
  </si>
  <si>
    <t>at Gahanna</t>
  </si>
  <si>
    <t>W. Kilbourne</t>
  </si>
  <si>
    <t>Westland</t>
  </si>
  <si>
    <t>at UA</t>
  </si>
  <si>
    <t>Reynoldsburg*</t>
  </si>
  <si>
    <t>at Lancaster*</t>
  </si>
  <si>
    <t>Pick. Central*</t>
  </si>
  <si>
    <t>at Newark*</t>
  </si>
  <si>
    <t>at Cen. Cross.*</t>
  </si>
  <si>
    <t>M-Franklin</t>
  </si>
  <si>
    <t>at Westerv. N.</t>
  </si>
  <si>
    <t>Grove City</t>
  </si>
  <si>
    <t>at Olentangy</t>
  </si>
  <si>
    <t>Lancaster*</t>
  </si>
  <si>
    <t>at Pick. Cen.*</t>
  </si>
  <si>
    <t>Newark*</t>
  </si>
  <si>
    <t>at Groveport*</t>
  </si>
  <si>
    <t>at Pick. North</t>
  </si>
  <si>
    <t>Marysville</t>
  </si>
  <si>
    <t>Hilliard Darby</t>
  </si>
  <si>
    <t>Groveport*</t>
  </si>
  <si>
    <t>at Mt. Vernon</t>
  </si>
  <si>
    <t>at Tho. Worth.</t>
  </si>
  <si>
    <t>at Reyn'burg*</t>
  </si>
  <si>
    <t>Olen. Liberty</t>
  </si>
  <si>
    <t>at Cin. Elder</t>
  </si>
  <si>
    <t>at HH Wayne</t>
  </si>
  <si>
    <t>Pick. North</t>
  </si>
  <si>
    <t>Cen. Crossing*</t>
  </si>
  <si>
    <t>at Reyn'burg</t>
  </si>
  <si>
    <t>Gahanna</t>
  </si>
  <si>
    <t>at Pt. Pleasant*</t>
  </si>
  <si>
    <t>at Warren*</t>
  </si>
  <si>
    <t>Fort Frye*</t>
  </si>
  <si>
    <t>Marietta*</t>
  </si>
  <si>
    <t>Friday, Aug. 19</t>
  </si>
  <si>
    <t>Friday, Aug. 26</t>
  </si>
  <si>
    <t>Saturday, Aug. 27</t>
  </si>
  <si>
    <t>Friday, Sept. 2</t>
  </si>
  <si>
    <t>Friday, Sept. 9</t>
  </si>
  <si>
    <t>Friday, Sept. 16</t>
  </si>
  <si>
    <t>Friday, Sept. 23</t>
  </si>
  <si>
    <t>Friday, Sept. 30</t>
  </si>
  <si>
    <t>Friday, Oct. 7</t>
  </si>
  <si>
    <t>Friday, Oct. 14</t>
  </si>
  <si>
    <t>Friday, Oct. 21</t>
  </si>
  <si>
    <t>Jackson at Logan Aug. 19, 2022</t>
  </si>
  <si>
    <t>Teays Valley at Logan Aug. 26, 2022</t>
  </si>
  <si>
    <t>Logan at Sheridan Sept. 2, 2022</t>
  </si>
  <si>
    <t>Warren at Logan Sept. 9, 2022</t>
  </si>
  <si>
    <t>Chillicothe at Logan Sept. 16, 2022</t>
  </si>
  <si>
    <t>Logan at Athens Sept. 23, 2022</t>
  </si>
  <si>
    <t>Logan at St. Charles Sept. 30, 2022</t>
  </si>
  <si>
    <t>Fort Frye at Logan Oct. 14, 2022</t>
  </si>
  <si>
    <t>Logan at Zanesville Oct. 21, 2022</t>
  </si>
  <si>
    <t>Ironton at Jackson</t>
  </si>
  <si>
    <t>Jackson at Tri-Valley</t>
  </si>
  <si>
    <t>Western Brown at Jackson</t>
  </si>
  <si>
    <t>Jackson at Wheelersburg</t>
  </si>
  <si>
    <t>Miami Trace at Jackson</t>
  </si>
  <si>
    <t>Hillsboro at Jackson</t>
  </si>
  <si>
    <t>Jackson at McClain</t>
  </si>
  <si>
    <t>Washington C.H. at Jackson</t>
  </si>
  <si>
    <t>Jackson at Chillicothe</t>
  </si>
  <si>
    <t>Teays Valley at Logan Elm</t>
  </si>
  <si>
    <t>Chillicothe at Teays Valley</t>
  </si>
  <si>
    <t>Watkins Memorial at Teays Valley</t>
  </si>
  <si>
    <t>Fairfield Union at Teays Valley</t>
  </si>
  <si>
    <t>Teays Valley at Liberty Union</t>
  </si>
  <si>
    <t>Teays Valley at Hamilton Twp.</t>
  </si>
  <si>
    <t>Circleville at Teays Valley</t>
  </si>
  <si>
    <t>Teays Valley at Amanda-Clearcreek</t>
  </si>
  <si>
    <t>Bloom-Carroll at Teays Valley</t>
  </si>
  <si>
    <t>Sheridan at Licking Valley</t>
  </si>
  <si>
    <t>Warren at Belpre</t>
  </si>
  <si>
    <t>Athens at Philo</t>
  </si>
  <si>
    <t>Delaware at Buckeye Valley</t>
  </si>
  <si>
    <t>Watkins Memorial at Sheridan</t>
  </si>
  <si>
    <t>Morgan at Warren</t>
  </si>
  <si>
    <t>London at Chillicothe</t>
  </si>
  <si>
    <t>Athens at Gallia Academy</t>
  </si>
  <si>
    <t>Jonathan Alder at Buckeye Valley</t>
  </si>
  <si>
    <t>Warren at Williamstown WV</t>
  </si>
  <si>
    <t>Marietta at Athens</t>
  </si>
  <si>
    <t>Amanda-Clearcreek at St. Charles</t>
  </si>
  <si>
    <t>Buckeye Valley at Ashland</t>
  </si>
  <si>
    <t>Sheridan at Morgan</t>
  </si>
  <si>
    <t>Chillicothe at Waverly</t>
  </si>
  <si>
    <t>Athens at Alexander</t>
  </si>
  <si>
    <t>Col. KIPP at St. Charles</t>
  </si>
  <si>
    <t>Ready at Buckeye Valley</t>
  </si>
  <si>
    <t>Sheridan at John Glenn</t>
  </si>
  <si>
    <t>Fort Frye at Warren</t>
  </si>
  <si>
    <t>Vinton County at Athens</t>
  </si>
  <si>
    <t>St. Charles at Washington C.H.</t>
  </si>
  <si>
    <t>Buckeye Valley at Bexley</t>
  </si>
  <si>
    <t>River View at Sheridan</t>
  </si>
  <si>
    <t>Warren at Point Pleasant WV</t>
  </si>
  <si>
    <t>Chillicothe at McClain</t>
  </si>
  <si>
    <t>St. Charles at Watterson</t>
  </si>
  <si>
    <t>Buckeye Valley at Col. Academy</t>
  </si>
  <si>
    <t>Philo at Sheridan</t>
  </si>
  <si>
    <t>Vinton County at Warren</t>
  </si>
  <si>
    <t>Miami Trace at Chillicothe</t>
  </si>
  <si>
    <t>Athens at Meigs</t>
  </si>
  <si>
    <t>Grandview Heights at Buckeye Valley</t>
  </si>
  <si>
    <t>Sheridan at Maysville</t>
  </si>
  <si>
    <t>Warren at Cambridge</t>
  </si>
  <si>
    <t>Washington C.H. at Chillicothe</t>
  </si>
  <si>
    <t>Wellston at Athens</t>
  </si>
  <si>
    <t>Hartley at St. Charles</t>
  </si>
  <si>
    <t>Sheridan at Tri-Valley</t>
  </si>
  <si>
    <t>Alexander at Warren</t>
  </si>
  <si>
    <t>Chillicothe at Hillsboro</t>
  </si>
  <si>
    <t>River Valley at Athens</t>
  </si>
  <si>
    <t>Cle. Hts. Lutheran East at St. Charles</t>
  </si>
  <si>
    <t>Whitehall at Buckeye Valley</t>
  </si>
  <si>
    <t>New Lexington at Sheridan</t>
  </si>
  <si>
    <t>Marietta at Warren</t>
  </si>
  <si>
    <t>Athens at Nelsonville-York</t>
  </si>
  <si>
    <t>St. Charles at DeSales</t>
  </si>
  <si>
    <t>Buckeye Valley at Harvest Prep</t>
  </si>
  <si>
    <t>Fort Frye at John Glenn</t>
  </si>
  <si>
    <t>Zanesville at Newark</t>
  </si>
  <si>
    <t>Canal Winchester at Groveport</t>
  </si>
  <si>
    <t>Upper Arlington at Reynoldsburg</t>
  </si>
  <si>
    <t>Fort Frye at Bellaire</t>
  </si>
  <si>
    <t>Big Walnut at Zanesville</t>
  </si>
  <si>
    <t>Canal Winchester at New Albany</t>
  </si>
  <si>
    <t>Groveport at Gahanna</t>
  </si>
  <si>
    <t>Marysville at Lancaster</t>
  </si>
  <si>
    <t>Newark at Mount Vernon</t>
  </si>
  <si>
    <t>Reynoldsburg at Huber Hts. Wayne</t>
  </si>
  <si>
    <t>Zanesville at Fort Frye</t>
  </si>
  <si>
    <t>Hartley at Canal Winchester</t>
  </si>
  <si>
    <t>Kilbourne at Groveport</t>
  </si>
  <si>
    <t>Lancaster at Olentangy</t>
  </si>
  <si>
    <t>Marion Harding at Newark</t>
  </si>
  <si>
    <t>Marysville at Reynoldsburg</t>
  </si>
  <si>
    <t>Waterford at Fort Frye</t>
  </si>
  <si>
    <t>Zanesville at Lakewood</t>
  </si>
  <si>
    <t>Kilbourne at Canal Winchester</t>
  </si>
  <si>
    <t>Westland at Groveport</t>
  </si>
  <si>
    <t>Lancaster at New Albany</t>
  </si>
  <si>
    <t>Newark at Thom. Worthington</t>
  </si>
  <si>
    <t>Pickerington No. at Pickerington Cen.</t>
  </si>
  <si>
    <t>Gahanna at Reynoldsburg</t>
  </si>
  <si>
    <t>Heath at Zanesville</t>
  </si>
  <si>
    <t>Canal Winchester at Franklin Hts.</t>
  </si>
  <si>
    <t>Groveport at Upper Arlington</t>
  </si>
  <si>
    <t>Hilliard Darby at Lancaster</t>
  </si>
  <si>
    <t>Olen. Orange at Newark</t>
  </si>
  <si>
    <t>Lancaster at Pickerington No.</t>
  </si>
  <si>
    <t>Westerville No. at Chillicothe</t>
  </si>
  <si>
    <t>Reynoldsburg at Pickerington No.</t>
  </si>
  <si>
    <t>Marion-Franklin at Cen. Crossing</t>
  </si>
  <si>
    <t>Olentangy Liberty at Pickerington Cen.</t>
  </si>
  <si>
    <t>Cen. Crossing at Westerville No.</t>
  </si>
  <si>
    <t>Pickerington Cen. at Cin. Elder</t>
  </si>
  <si>
    <t>Westland at Cen. Crossing</t>
  </si>
  <si>
    <t>Pickerington Cen. at Huber Hts. Wayne</t>
  </si>
  <si>
    <t>Grove City at Cen. Crossing</t>
  </si>
  <si>
    <t>Cen. Crossing at Olentangy</t>
  </si>
  <si>
    <t>Pickerington Cen. at Gahanna</t>
  </si>
  <si>
    <t>Linsly WV at Fort Frye</t>
  </si>
  <si>
    <t>Licking Valley at Zanesville</t>
  </si>
  <si>
    <t>Dublin Scioto at Canal Winchester</t>
  </si>
  <si>
    <t>Lancaster at Cen. Crossing</t>
  </si>
  <si>
    <t>Reynoldsburg at Groveport</t>
  </si>
  <si>
    <t>Pickerington Cen. at Newark</t>
  </si>
  <si>
    <t>Fort Frye at Point Pleasant WV</t>
  </si>
  <si>
    <t>Zanesville at Licking Heights</t>
  </si>
  <si>
    <t>Westerville North at Canal Winchester</t>
  </si>
  <si>
    <t>Cen. Crossing at Pickerington Cen.</t>
  </si>
  <si>
    <t>Groveport at Lancaster</t>
  </si>
  <si>
    <t>Newark at Reynoldsburg</t>
  </si>
  <si>
    <t>Fort Frye at Caldwell</t>
  </si>
  <si>
    <t>Granville at Zanesville</t>
  </si>
  <si>
    <t>Canal Winchester at Westerville So.</t>
  </si>
  <si>
    <t>Newark at Cen. Crossing</t>
  </si>
  <si>
    <t>Pickerington Cen. at Groveport</t>
  </si>
  <si>
    <t>Reynoldsburg at Lancaster</t>
  </si>
  <si>
    <t>Zanesville at Watkins Memorial</t>
  </si>
  <si>
    <t>Delaware at Canal Winchester</t>
  </si>
  <si>
    <t>Reynoldsburg at Cen. Crossing</t>
  </si>
  <si>
    <t>Groveport at Newark</t>
  </si>
  <si>
    <t>Lancaster at Pickerington Cen.</t>
  </si>
  <si>
    <t>Olen. Orange</t>
  </si>
  <si>
    <t>Williamstown WV at Fort Frye</t>
  </si>
  <si>
    <t>Canal Winchester at Big Walnut</t>
  </si>
  <si>
    <t>Cen. Crossing at Groveport</t>
  </si>
  <si>
    <t>Newark at Lancaster</t>
  </si>
  <si>
    <t>Pickerington Cen. at Reynoldsburg</t>
  </si>
  <si>
    <t>Mar. Harding</t>
  </si>
  <si>
    <t>at DeSales*</t>
  </si>
  <si>
    <t>Warren (TSL)</t>
  </si>
  <si>
    <t>Teays Valley (MSL Buckeye)</t>
  </si>
  <si>
    <t>Buckeye Valley (MSL Ohio)</t>
  </si>
  <si>
    <t>Fort Frye (TSL)</t>
  </si>
  <si>
    <t>Up. Arlington</t>
  </si>
  <si>
    <t>St. Charles at Northland</t>
  </si>
  <si>
    <t>J: Cade Wolford 14 run (Ethan Crabtree kick), 6:54, 1Q</t>
  </si>
  <si>
    <t>J: Wolford 79 pass from Jacob Winters (Crabtree kick), 4:16, 1Q</t>
  </si>
  <si>
    <t>J: Wolford 60 pass from Winters (Crabtree kick), 1:50, 1Q</t>
  </si>
  <si>
    <t>J: Winters 35 run (Crabtree kick), 6.8, 2Q</t>
  </si>
  <si>
    <t>J: Wolford 69 run (Crabtree kick), 11:15, 3Q</t>
  </si>
  <si>
    <t>L: Avery Linton fumble recovery in end zone (Brayden Sturgell run), 7:53, 4Q</t>
  </si>
  <si>
    <t>28:06</t>
  </si>
  <si>
    <t>19:54</t>
  </si>
  <si>
    <t>Brayden Sturgell</t>
  </si>
  <si>
    <t>Varik Fick</t>
  </si>
  <si>
    <t>Chris Gompf</t>
  </si>
  <si>
    <t>Jack Brown</t>
  </si>
  <si>
    <t>Wyatt Woodgeard</t>
  </si>
  <si>
    <t>Kaden Morgan</t>
  </si>
  <si>
    <t>t69</t>
  </si>
  <si>
    <t>Easton Castle</t>
  </si>
  <si>
    <t>Izaac Swope</t>
  </si>
  <si>
    <t>t79</t>
  </si>
  <si>
    <t>Avery Linton</t>
  </si>
  <si>
    <t>Jeremy Fraley</t>
  </si>
  <si>
    <t>Jack Walsh</t>
  </si>
  <si>
    <t>Ryan Harden</t>
  </si>
  <si>
    <t>20+</t>
  </si>
  <si>
    <t>at Northland (t)</t>
  </si>
  <si>
    <t>Thursday, Aug. 18</t>
  </si>
  <si>
    <t>Jackson at Logan</t>
  </si>
  <si>
    <t>at Delaware</t>
  </si>
  <si>
    <t>St. Charles at Delaware</t>
  </si>
  <si>
    <t>Tot</t>
  </si>
  <si>
    <t>PB</t>
  </si>
  <si>
    <t>J.D. Turner</t>
  </si>
  <si>
    <t>Dalton Brooks</t>
  </si>
  <si>
    <t>Tyler Dawson</t>
  </si>
  <si>
    <t>Brandon Ross</t>
  </si>
  <si>
    <t>Kallen Wilson</t>
  </si>
  <si>
    <t>Elijah Yates</t>
  </si>
  <si>
    <t>Jaden Miller</t>
  </si>
  <si>
    <t>Talon Alford</t>
  </si>
  <si>
    <t>Kive Rose</t>
  </si>
  <si>
    <t>Lucas Wolfe</t>
  </si>
  <si>
    <t>Alex Thompson</t>
  </si>
  <si>
    <t>IH</t>
  </si>
  <si>
    <t>TV: Richard Odum 2 run (Cale Clifton kick), 11:55, 2Q</t>
  </si>
  <si>
    <t>L: Varik Fick 12 run (Kallen Wilson kick), 4:05, 2Q</t>
  </si>
  <si>
    <t>TV: Clifton 30 FG, 7:46, 4Q</t>
  </si>
  <si>
    <t>TV: Gavin Karshner 11 run (Clifton kick), 5:19, 4Q</t>
  </si>
  <si>
    <t>Teays Valley at Logan</t>
  </si>
  <si>
    <t>20:57</t>
  </si>
  <si>
    <t>27:03</t>
  </si>
  <si>
    <t>n/a</t>
  </si>
  <si>
    <t>Hunter Hill</t>
  </si>
  <si>
    <t>30G, 31NG</t>
  </si>
  <si>
    <t>got 5 yards on rec end of a hook-and-lateral</t>
  </si>
  <si>
    <t>JD Turner</t>
  </si>
  <si>
    <t>Maddox Arnett</t>
  </si>
  <si>
    <t>Everett Marcum</t>
  </si>
  <si>
    <t>at Willt'n wv (s)</t>
  </si>
  <si>
    <t>Saturday, Sept. 3</t>
  </si>
  <si>
    <t>S: Alex Poirier 4 run (Spencer Showalter kick), 4:40, 1Q</t>
  </si>
  <si>
    <t>L: Izaac Swope 6 pass from Jack Walsh (Kallen Wilson kick), 0:19.3, 2Q</t>
  </si>
  <si>
    <t>S: Poirier 14 run (Showalter kick), 8:36, 3Q</t>
  </si>
  <si>
    <t>S: Reid Packer 38 run (Showalter kick), 2:45, 3Q</t>
  </si>
  <si>
    <t>S: A.J. Winders 10 pass from Packer (Showalter kick), 5:48, 4Q</t>
  </si>
  <si>
    <t>21:53</t>
  </si>
  <si>
    <t>26:07</t>
  </si>
  <si>
    <t>t38</t>
  </si>
  <si>
    <t>t6</t>
  </si>
  <si>
    <t>at Morgan</t>
  </si>
  <si>
    <t>New Lexington</t>
  </si>
  <si>
    <t>Logan at Sheridan</t>
  </si>
  <si>
    <t>L: Varik Fick 81 run (Kallen Wilson kick), 5:25, 1Q</t>
  </si>
  <si>
    <t>W: A.J. Criss 30 pass from Trent Taylor (Jason Williams kick), 4:24, 2Q</t>
  </si>
  <si>
    <t>L: Wilson 21 FG, 3:27, 3Q</t>
  </si>
  <si>
    <t>W: Williams 1 run (Williams kick), 0:43.2, 3Q</t>
  </si>
  <si>
    <t>L: Fick 57 run (Wilson kick), 11:50, 4Q</t>
  </si>
  <si>
    <t>23:27</t>
  </si>
  <si>
    <t>24:33</t>
  </si>
  <si>
    <t>t81</t>
  </si>
  <si>
    <t>(Teajm)</t>
  </si>
  <si>
    <t>t30</t>
  </si>
  <si>
    <t>21G</t>
  </si>
  <si>
    <t>Warren at Logan</t>
  </si>
  <si>
    <t>Chillicothe at Logan</t>
  </si>
  <si>
    <t>C: Miles Lewis 34 pass from Mason Doughty (Mason Siberell kick), 11:44, 1Q</t>
  </si>
  <si>
    <t>C: Tayvion Galloway 23 interception return (Siberell kick), 4:33, 3Q</t>
  </si>
  <si>
    <t>C: Siberell 24 field goal, 8:40, 4Q</t>
  </si>
  <si>
    <t>C: Quinlin Netter 10 run (Siberell kick), 4:12, 4Q</t>
  </si>
  <si>
    <t>27:41</t>
  </si>
  <si>
    <t>20:19</t>
  </si>
  <si>
    <t>t23</t>
  </si>
  <si>
    <t>G: 21</t>
  </si>
  <si>
    <t>t34</t>
  </si>
  <si>
    <t>G: 24. NG: 18, 40</t>
  </si>
  <si>
    <t>Logan at Athens</t>
  </si>
  <si>
    <t>L: Varik Fick 18 run (run failed), 6:15, 1Q</t>
  </si>
  <si>
    <t>A: Kaiden Bycofski 8 pass from Braeden Young (Nathan Kallet kick), 2:06, 1Q</t>
  </si>
  <si>
    <t>L: Fick 6 run (Sturgell run), 3:20, 2Q</t>
  </si>
  <si>
    <t>A: Luke Brandes 6 run (kick blocked), 8:36, 3Q</t>
  </si>
  <si>
    <t>L: Jack Walsh 2 run (Kallen Wilson kick), 6:05, 3Q</t>
  </si>
  <si>
    <t>L: Kaden Morgan 14 run (Wilson kick), 9:32, 4Q</t>
  </si>
  <si>
    <t>L: Fick 29 run (Wilson kick), 2:53, 4Q</t>
  </si>
  <si>
    <t>26:24</t>
  </si>
  <si>
    <t>21:36</t>
  </si>
  <si>
    <t>t29</t>
  </si>
  <si>
    <t>t14</t>
  </si>
  <si>
    <t>t2</t>
  </si>
  <si>
    <t>NONE</t>
  </si>
  <si>
    <t>Grandv. Hts.*</t>
  </si>
  <si>
    <t>(Totals)</t>
  </si>
  <si>
    <t>Logan at St. Charles</t>
  </si>
  <si>
    <t>Connor Carrier</t>
  </si>
  <si>
    <t>Talon Thompson</t>
  </si>
  <si>
    <t>L: Brayden Sturgell 2 run (Kallen Wilson kick), 8:33, 2Q</t>
  </si>
  <si>
    <t>L: Kaden Morgan 37 run (Wilson kick), 4:55, 2Q</t>
  </si>
  <si>
    <t>SC: Ryan Mooney 17 run (Garrett Hoffman kick), 3:02, 2Q</t>
  </si>
  <si>
    <t>L: Jack Walsh 2 run (Wilson kick), 4:10, 3Q</t>
  </si>
  <si>
    <t>SC: Will Bratt 30 pass from Mooney (Ethan Berndt kick), 9:49, 4Q</t>
  </si>
  <si>
    <t>SC: Pete DeSocio 11 run (run failed), 5:00, 4Q</t>
  </si>
  <si>
    <t>32:28</t>
  </si>
  <si>
    <t>15:32</t>
  </si>
  <si>
    <t>t37</t>
  </si>
  <si>
    <t>t17</t>
  </si>
  <si>
    <t>Mia. Trace* ot</t>
  </si>
  <si>
    <t>Logan at Buckeye Valley</t>
  </si>
  <si>
    <t>Conner Carrier</t>
  </si>
  <si>
    <t>BV: Ethan Browning 29 pass from Nathan Huss (Alex Landis kick), 6:53, 1Q</t>
  </si>
  <si>
    <t>L: Kaden Morgan 6 run (Kallen Wilson kick), 3:12, 1Q</t>
  </si>
  <si>
    <t>BV: Wade Carey 58 pass from Brady Ridder (Landis kick), 1:41, 1Q</t>
  </si>
  <si>
    <t>L: Varik Fick 40 run (kick blocked), 10:42, 2Q</t>
  </si>
  <si>
    <t>BV: Huss 2 run (Landis kick), 8:48, 3Q</t>
  </si>
  <si>
    <t>L: Morgan 15 run (Brayden Sturgell run), 6:14, 3Q</t>
  </si>
  <si>
    <t>L: Chris Gompf 4 run (Wilson kick), 3:54, 4Q</t>
  </si>
  <si>
    <t>BV: Carey 10 pass from Huss (Levi Richards pass from Huss), 0:28.2, 4Q</t>
  </si>
  <si>
    <t>21:47</t>
  </si>
  <si>
    <t>26:13</t>
  </si>
  <si>
    <t>t40</t>
  </si>
  <si>
    <t>t15</t>
  </si>
  <si>
    <t>t58</t>
  </si>
  <si>
    <t>37NG</t>
  </si>
  <si>
    <t>Fort Frye at Logan</t>
  </si>
  <si>
    <t>Logan at Zanesville</t>
  </si>
  <si>
    <t>FR*</t>
  </si>
  <si>
    <t xml:space="preserve">  *blocked punt went forward</t>
  </si>
  <si>
    <t xml:space="preserve">  *FR includes rec of blocked punt</t>
  </si>
  <si>
    <t xml:space="preserve">  *FR includes rec of blocked FG</t>
  </si>
  <si>
    <t>*FR</t>
  </si>
  <si>
    <t xml:space="preserve">  note: a blocked punt went forward</t>
  </si>
  <si>
    <t>Ryan Harden*</t>
  </si>
  <si>
    <t>Jeremy Fraley*</t>
  </si>
  <si>
    <t>*FR includes recovery of blocked punt by Harden and blocked FG by Fraley</t>
  </si>
  <si>
    <t>2022 Logan Chieftains Football Team Statistics (3-6)</t>
  </si>
  <si>
    <t>2022 Logan Chieftains Football Individual Statistics (3-6)</t>
  </si>
  <si>
    <t>L: Chris Gompf 14 run (Kallen Wilson kick), 8:22, 1Q</t>
  </si>
  <si>
    <t>FF: Braxton Brown 11 pass from Clayton Miller (Zaiden Huck kick), 1:44, 1Q</t>
  </si>
  <si>
    <t>FF: Owen Brown 15 pass from Miller (Austin Powell run), 10:04, 2Q</t>
  </si>
  <si>
    <t>FF: Owen Brown 9 run (Huck kick), 5:55, 2Q</t>
  </si>
  <si>
    <t>FF: Huck 34 field goal, 7:11, 3Q</t>
  </si>
  <si>
    <t>FF: Owen Brown 5 run (kick failed), 2:46, 4Q</t>
  </si>
  <si>
    <t>21:06</t>
  </si>
  <si>
    <t>26:54</t>
  </si>
  <si>
    <t>(t)-Thursday game</t>
  </si>
  <si>
    <t>223:49</t>
  </si>
  <si>
    <t>24:52</t>
  </si>
  <si>
    <t>208:11</t>
  </si>
  <si>
    <t>23:08</t>
  </si>
  <si>
    <t>G: 30,24, 34 NG: 18,31,40, 37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</si>
</sst>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6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49"/>
      <name val="Arial"/>
      <family val="2"/>
    </font>
    <font>
      <b/>
      <sz val="9"/>
      <color indexed="21"/>
      <name val="Arial"/>
      <family val="2"/>
    </font>
    <font>
      <b/>
      <sz val="9"/>
      <color indexed="60"/>
      <name val="Arial"/>
      <family val="2"/>
    </font>
    <font>
      <b/>
      <sz val="9"/>
      <color indexed="30"/>
      <name val="Arial"/>
      <family val="2"/>
    </font>
    <font>
      <b/>
      <sz val="9"/>
      <color indexed="19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b/>
      <sz val="9"/>
      <color theme="4"/>
      <name val="Arial"/>
      <family val="2"/>
    </font>
    <font>
      <b/>
      <sz val="9"/>
      <color rgb="FF00B050"/>
      <name val="Arial"/>
      <family val="2"/>
    </font>
    <font>
      <b/>
      <sz val="9"/>
      <color rgb="FF663300"/>
      <name val="Arial"/>
      <family val="2"/>
    </font>
    <font>
      <b/>
      <sz val="9"/>
      <color rgb="FF0070C0"/>
      <name val="Arial"/>
      <family val="2"/>
    </font>
    <font>
      <b/>
      <sz val="9"/>
      <color theme="5" tint="-0.24997000396251678"/>
      <name val="Arial"/>
      <family val="2"/>
    </font>
    <font>
      <b/>
      <sz val="9"/>
      <color rgb="FF7030A0"/>
      <name val="Arial"/>
      <family val="2"/>
    </font>
    <font>
      <b/>
      <sz val="9"/>
      <color theme="3" tint="-0.4999699890613556"/>
      <name val="Arial"/>
      <family val="2"/>
    </font>
    <font>
      <b/>
      <sz val="9"/>
      <color theme="4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left"/>
    </xf>
    <xf numFmtId="0" fontId="7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69" fillId="0" borderId="0" xfId="0" applyFont="1" applyFill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="175" zoomScaleNormal="175" zoomScalePageLayoutView="0" workbookViewId="0" topLeftCell="A1">
      <selection activeCell="J1" sqref="J1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667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9</v>
      </c>
      <c r="N1" s="4" t="s">
        <v>0</v>
      </c>
    </row>
    <row r="2" spans="1:14" s="42" customFormat="1" ht="12" thickTop="1">
      <c r="A2" s="39" t="s">
        <v>82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98</v>
      </c>
      <c r="G2" s="40" t="s">
        <v>99</v>
      </c>
      <c r="H2" s="40" t="s">
        <v>6</v>
      </c>
      <c r="I2" s="40" t="s">
        <v>7</v>
      </c>
      <c r="J2" s="40" t="s">
        <v>90</v>
      </c>
      <c r="K2" s="40"/>
      <c r="L2" s="40"/>
      <c r="M2" s="40" t="s">
        <v>8</v>
      </c>
      <c r="N2" s="40" t="s">
        <v>9</v>
      </c>
    </row>
    <row r="3" spans="1:14" s="7" customFormat="1" ht="12.75">
      <c r="A3" s="7" t="s">
        <v>10</v>
      </c>
      <c r="B3" s="8">
        <v>27</v>
      </c>
      <c r="C3" s="8">
        <v>42</v>
      </c>
      <c r="D3" s="8">
        <v>25</v>
      </c>
      <c r="E3" s="8">
        <v>36</v>
      </c>
      <c r="F3" s="8">
        <v>0</v>
      </c>
      <c r="G3" s="8">
        <v>0</v>
      </c>
      <c r="H3" s="8">
        <f>SUM(B3:C3)</f>
        <v>69</v>
      </c>
      <c r="I3" s="8">
        <f>SUM(D3:E3)</f>
        <v>61</v>
      </c>
      <c r="J3" s="8">
        <f>SUM(F3:G3)</f>
        <v>0</v>
      </c>
      <c r="K3" s="8"/>
      <c r="L3" s="8"/>
      <c r="M3" s="8">
        <f>SUM(B3:K3)-H3-I3-J3</f>
        <v>130</v>
      </c>
      <c r="N3" s="9">
        <f>SUM(M3)/(M1)</f>
        <v>14.444444444444445</v>
      </c>
    </row>
    <row r="4" spans="1:14" s="7" customFormat="1" ht="13.5" thickBot="1">
      <c r="A4" s="7" t="s">
        <v>11</v>
      </c>
      <c r="B4" s="8">
        <v>63</v>
      </c>
      <c r="C4" s="1">
        <v>43</v>
      </c>
      <c r="D4" s="8">
        <v>51</v>
      </c>
      <c r="E4" s="8">
        <v>54</v>
      </c>
      <c r="F4" s="8">
        <v>0</v>
      </c>
      <c r="G4" s="8">
        <v>0</v>
      </c>
      <c r="H4" s="8">
        <f>SUM(B4:C4)</f>
        <v>106</v>
      </c>
      <c r="I4" s="8">
        <f>SUM(D4:E4)</f>
        <v>105</v>
      </c>
      <c r="J4" s="8">
        <f>SUM(F4:G4)</f>
        <v>0</v>
      </c>
      <c r="K4" s="8"/>
      <c r="L4" s="8"/>
      <c r="M4" s="8">
        <f>SUM(B4:K4)-H4-I4-J4</f>
        <v>211</v>
      </c>
      <c r="N4" s="9">
        <f>SUM(M4)/(M1)</f>
        <v>23.444444444444443</v>
      </c>
    </row>
    <row r="5" spans="1:14" s="42" customFormat="1" ht="12" thickTop="1">
      <c r="A5" s="39" t="s">
        <v>83</v>
      </c>
      <c r="B5" s="40" t="s">
        <v>108</v>
      </c>
      <c r="C5" s="40" t="s">
        <v>92</v>
      </c>
      <c r="D5" s="40" t="s">
        <v>132</v>
      </c>
      <c r="E5" s="40" t="s">
        <v>111</v>
      </c>
      <c r="F5" s="40" t="s">
        <v>156</v>
      </c>
      <c r="G5" s="40" t="s">
        <v>140</v>
      </c>
      <c r="H5" s="40" t="s">
        <v>157</v>
      </c>
      <c r="I5" s="40" t="s">
        <v>206</v>
      </c>
      <c r="J5" s="40" t="s">
        <v>149</v>
      </c>
      <c r="K5" s="40" t="s">
        <v>152</v>
      </c>
      <c r="L5" s="40"/>
      <c r="M5" s="40" t="s">
        <v>8</v>
      </c>
      <c r="N5" s="40" t="s">
        <v>9</v>
      </c>
    </row>
    <row r="6" spans="1:14" s="7" customFormat="1" ht="12.75">
      <c r="A6" s="7" t="s">
        <v>12</v>
      </c>
      <c r="B6" s="8">
        <f aca="true" t="shared" si="0" ref="B6:K6">SUM(B7:B9)</f>
        <v>8</v>
      </c>
      <c r="C6" s="8">
        <f t="shared" si="0"/>
        <v>11</v>
      </c>
      <c r="D6" s="8">
        <f t="shared" si="0"/>
        <v>7</v>
      </c>
      <c r="E6" s="8">
        <f t="shared" si="0"/>
        <v>15</v>
      </c>
      <c r="F6" s="8">
        <f t="shared" si="0"/>
        <v>11</v>
      </c>
      <c r="G6" s="8">
        <f t="shared" si="0"/>
        <v>18</v>
      </c>
      <c r="H6" s="8">
        <f t="shared" si="0"/>
        <v>19</v>
      </c>
      <c r="I6" s="8">
        <f t="shared" si="0"/>
        <v>14</v>
      </c>
      <c r="J6" s="8">
        <f t="shared" si="0"/>
        <v>9</v>
      </c>
      <c r="K6" s="8">
        <f t="shared" si="0"/>
        <v>0</v>
      </c>
      <c r="L6" s="8"/>
      <c r="M6" s="8">
        <f aca="true" t="shared" si="1" ref="M6:M11">SUM(B6:L6)</f>
        <v>112</v>
      </c>
      <c r="N6" s="9">
        <f>SUM(M6)/(M1)</f>
        <v>12.444444444444445</v>
      </c>
    </row>
    <row r="7" spans="1:14" s="7" customFormat="1" ht="12.75">
      <c r="A7" s="7" t="s">
        <v>13</v>
      </c>
      <c r="B7" s="8">
        <v>8</v>
      </c>
      <c r="C7" s="8">
        <v>7</v>
      </c>
      <c r="D7" s="8">
        <v>6</v>
      </c>
      <c r="E7" s="8">
        <v>11</v>
      </c>
      <c r="F7" s="8">
        <v>8</v>
      </c>
      <c r="G7" s="8">
        <v>15</v>
      </c>
      <c r="H7" s="8">
        <v>14</v>
      </c>
      <c r="I7" s="8">
        <v>12</v>
      </c>
      <c r="J7" s="8">
        <v>7</v>
      </c>
      <c r="K7" s="8">
        <v>0</v>
      </c>
      <c r="L7" s="1"/>
      <c r="M7" s="8">
        <f t="shared" si="1"/>
        <v>88</v>
      </c>
      <c r="N7" s="9">
        <f>SUM(M7)/(M1)</f>
        <v>9.777777777777779</v>
      </c>
    </row>
    <row r="8" spans="1:14" s="7" customFormat="1" ht="12.75">
      <c r="A8" s="7" t="s">
        <v>14</v>
      </c>
      <c r="B8" s="8">
        <v>0</v>
      </c>
      <c r="C8" s="8">
        <v>4</v>
      </c>
      <c r="D8" s="8">
        <v>1</v>
      </c>
      <c r="E8" s="8">
        <v>1</v>
      </c>
      <c r="F8" s="8">
        <v>3</v>
      </c>
      <c r="G8" s="8">
        <v>2</v>
      </c>
      <c r="H8" s="8">
        <v>4</v>
      </c>
      <c r="I8" s="8">
        <v>2</v>
      </c>
      <c r="J8" s="8">
        <v>1</v>
      </c>
      <c r="K8" s="8">
        <v>0</v>
      </c>
      <c r="L8" s="8"/>
      <c r="M8" s="8">
        <f t="shared" si="1"/>
        <v>18</v>
      </c>
      <c r="N8" s="9">
        <f>SUM(M8)/(M1)</f>
        <v>2</v>
      </c>
    </row>
    <row r="9" spans="1:14" s="7" customFormat="1" ht="12.75">
      <c r="A9" s="7" t="s">
        <v>15</v>
      </c>
      <c r="B9" s="8">
        <v>0</v>
      </c>
      <c r="C9" s="8">
        <v>0</v>
      </c>
      <c r="D9" s="8">
        <v>0</v>
      </c>
      <c r="E9" s="8">
        <v>3</v>
      </c>
      <c r="F9" s="8">
        <v>0</v>
      </c>
      <c r="G9" s="8">
        <v>1</v>
      </c>
      <c r="H9" s="8">
        <v>1</v>
      </c>
      <c r="I9" s="8">
        <v>0</v>
      </c>
      <c r="J9" s="8">
        <v>1</v>
      </c>
      <c r="K9" s="8">
        <v>0</v>
      </c>
      <c r="L9" s="8"/>
      <c r="M9" s="8">
        <f t="shared" si="1"/>
        <v>6</v>
      </c>
      <c r="N9" s="9">
        <f>SUM(M9)/(M1)</f>
        <v>0.6666666666666666</v>
      </c>
    </row>
    <row r="10" spans="1:14" s="7" customFormat="1" ht="12.75">
      <c r="A10" s="7" t="s">
        <v>16</v>
      </c>
      <c r="B10" s="8">
        <v>13</v>
      </c>
      <c r="C10" s="8">
        <v>7</v>
      </c>
      <c r="D10" s="8">
        <v>11</v>
      </c>
      <c r="E10" s="8">
        <v>9</v>
      </c>
      <c r="F10" s="8">
        <v>11</v>
      </c>
      <c r="G10" s="8">
        <v>10</v>
      </c>
      <c r="H10" s="8">
        <v>12</v>
      </c>
      <c r="I10" s="8">
        <v>9</v>
      </c>
      <c r="J10" s="8">
        <v>11</v>
      </c>
      <c r="K10" s="8">
        <v>0</v>
      </c>
      <c r="L10" s="8"/>
      <c r="M10" s="8">
        <f t="shared" si="1"/>
        <v>93</v>
      </c>
      <c r="N10" s="9">
        <f>SUM(M10)/(M1)</f>
        <v>10.333333333333334</v>
      </c>
    </row>
    <row r="11" spans="1:14" s="7" customFormat="1" ht="12.75">
      <c r="A11" s="7" t="s">
        <v>17</v>
      </c>
      <c r="B11" s="8">
        <v>3</v>
      </c>
      <c r="C11" s="8">
        <v>1</v>
      </c>
      <c r="D11" s="8">
        <v>2</v>
      </c>
      <c r="E11" s="8">
        <v>3</v>
      </c>
      <c r="F11" s="8">
        <v>5</v>
      </c>
      <c r="G11" s="8">
        <v>6</v>
      </c>
      <c r="H11" s="8">
        <v>3</v>
      </c>
      <c r="I11" s="8">
        <v>5</v>
      </c>
      <c r="J11" s="8">
        <v>4</v>
      </c>
      <c r="K11" s="8">
        <v>0</v>
      </c>
      <c r="L11" s="8"/>
      <c r="M11" s="8">
        <f t="shared" si="1"/>
        <v>32</v>
      </c>
      <c r="N11" s="9">
        <f>SUM(M11)/(M1)</f>
        <v>3.5555555555555554</v>
      </c>
    </row>
    <row r="12" spans="1:14" s="7" customFormat="1" ht="12.75">
      <c r="A12" s="7" t="s">
        <v>18</v>
      </c>
      <c r="B12" s="10">
        <f aca="true" t="shared" si="2" ref="B12:N12">SUM(B11)/(B10)</f>
        <v>0.23076923076923078</v>
      </c>
      <c r="C12" s="10">
        <f t="shared" si="2"/>
        <v>0.14285714285714285</v>
      </c>
      <c r="D12" s="10">
        <f t="shared" si="2"/>
        <v>0.18181818181818182</v>
      </c>
      <c r="E12" s="10">
        <f t="shared" si="2"/>
        <v>0.3333333333333333</v>
      </c>
      <c r="F12" s="10">
        <f t="shared" si="2"/>
        <v>0.45454545454545453</v>
      </c>
      <c r="G12" s="10">
        <f t="shared" si="2"/>
        <v>0.6</v>
      </c>
      <c r="H12" s="10">
        <f t="shared" si="2"/>
        <v>0.25</v>
      </c>
      <c r="I12" s="10">
        <f t="shared" si="2"/>
        <v>0.5555555555555556</v>
      </c>
      <c r="J12" s="10">
        <f t="shared" si="2"/>
        <v>0.36363636363636365</v>
      </c>
      <c r="K12" s="10" t="e">
        <f t="shared" si="2"/>
        <v>#DIV/0!</v>
      </c>
      <c r="L12" s="10"/>
      <c r="M12" s="10">
        <f t="shared" si="2"/>
        <v>0.34408602150537637</v>
      </c>
      <c r="N12" s="10">
        <f t="shared" si="2"/>
        <v>0.3440860215053763</v>
      </c>
    </row>
    <row r="13" spans="1:14" s="7" customFormat="1" ht="12.75">
      <c r="A13" s="7" t="s">
        <v>19</v>
      </c>
      <c r="B13" s="8">
        <v>4</v>
      </c>
      <c r="C13" s="8">
        <v>4</v>
      </c>
      <c r="D13" s="8">
        <v>3</v>
      </c>
      <c r="E13" s="8">
        <v>1</v>
      </c>
      <c r="F13" s="8">
        <v>3</v>
      </c>
      <c r="G13" s="8">
        <v>0</v>
      </c>
      <c r="H13" s="8">
        <v>5</v>
      </c>
      <c r="I13" s="8">
        <v>1</v>
      </c>
      <c r="J13" s="8">
        <v>1</v>
      </c>
      <c r="K13" s="8">
        <v>0</v>
      </c>
      <c r="L13" s="8"/>
      <c r="M13" s="8">
        <f>SUM(B13:L13)</f>
        <v>22</v>
      </c>
      <c r="N13" s="9">
        <f>SUM(M13)/(M1)</f>
        <v>2.4444444444444446</v>
      </c>
    </row>
    <row r="14" spans="1:14" s="7" customFormat="1" ht="12.75">
      <c r="A14" s="7" t="s">
        <v>20</v>
      </c>
      <c r="B14" s="8">
        <v>1</v>
      </c>
      <c r="C14" s="8">
        <v>1</v>
      </c>
      <c r="D14" s="8">
        <v>2</v>
      </c>
      <c r="E14" s="8">
        <v>0</v>
      </c>
      <c r="F14" s="8">
        <v>1</v>
      </c>
      <c r="G14" s="8">
        <v>0</v>
      </c>
      <c r="H14" s="8">
        <v>3</v>
      </c>
      <c r="I14" s="8">
        <v>0</v>
      </c>
      <c r="J14" s="8">
        <v>0</v>
      </c>
      <c r="K14" s="8">
        <v>0</v>
      </c>
      <c r="L14" s="8"/>
      <c r="M14" s="8">
        <f>SUM(B14:L14)</f>
        <v>8</v>
      </c>
      <c r="N14" s="9">
        <f>SUM(M14)/(M1)</f>
        <v>0.8888888888888888</v>
      </c>
    </row>
    <row r="15" spans="1:14" s="7" customFormat="1" ht="12.75">
      <c r="A15" s="7" t="s">
        <v>21</v>
      </c>
      <c r="B15" s="10">
        <f>SUM(B14)/(B13)</f>
        <v>0.25</v>
      </c>
      <c r="C15" s="10">
        <f>SUM(C14)/(C13)</f>
        <v>0.25</v>
      </c>
      <c r="D15" s="10">
        <f>SUM(D14)/(D13)</f>
        <v>0.6666666666666666</v>
      </c>
      <c r="E15" s="10">
        <f aca="true" t="shared" si="3" ref="E15:K15">SUM(E14)/(E13)</f>
        <v>0</v>
      </c>
      <c r="F15" s="10">
        <f t="shared" si="3"/>
        <v>0.3333333333333333</v>
      </c>
      <c r="G15" s="10">
        <v>0</v>
      </c>
      <c r="H15" s="10">
        <f t="shared" si="3"/>
        <v>0.6</v>
      </c>
      <c r="I15" s="10">
        <f t="shared" si="3"/>
        <v>0</v>
      </c>
      <c r="J15" s="10">
        <f t="shared" si="3"/>
        <v>0</v>
      </c>
      <c r="K15" s="10" t="e">
        <f t="shared" si="3"/>
        <v>#DIV/0!</v>
      </c>
      <c r="L15" s="10"/>
      <c r="M15" s="10">
        <f>SUM(M14)/(M13)</f>
        <v>0.36363636363636365</v>
      </c>
      <c r="N15" s="10">
        <f>SUM(N14)/(N13)</f>
        <v>0.3636363636363636</v>
      </c>
    </row>
    <row r="16" spans="1:14" s="7" customFormat="1" ht="12.75">
      <c r="A16" s="7" t="s">
        <v>22</v>
      </c>
      <c r="B16" s="8">
        <f aca="true" t="shared" si="4" ref="B16:K16">SUM(B17)+(B22)</f>
        <v>51</v>
      </c>
      <c r="C16" s="8">
        <f t="shared" si="4"/>
        <v>44</v>
      </c>
      <c r="D16" s="8">
        <f t="shared" si="4"/>
        <v>44</v>
      </c>
      <c r="E16" s="8">
        <f t="shared" si="4"/>
        <v>45</v>
      </c>
      <c r="F16" s="8">
        <f t="shared" si="4"/>
        <v>49</v>
      </c>
      <c r="G16" s="8">
        <f t="shared" si="4"/>
        <v>53</v>
      </c>
      <c r="H16" s="8">
        <f t="shared" si="4"/>
        <v>71</v>
      </c>
      <c r="I16" s="8">
        <f t="shared" si="4"/>
        <v>48</v>
      </c>
      <c r="J16" s="8">
        <f t="shared" si="4"/>
        <v>41</v>
      </c>
      <c r="K16" s="8">
        <f t="shared" si="4"/>
        <v>0</v>
      </c>
      <c r="L16" s="8"/>
      <c r="M16" s="8">
        <f aca="true" t="shared" si="5" ref="M16:M25">SUM(B16:L16)</f>
        <v>446</v>
      </c>
      <c r="N16" s="9">
        <f>SUM(M16)/(M1)</f>
        <v>49.55555555555556</v>
      </c>
    </row>
    <row r="17" spans="1:14" s="7" customFormat="1" ht="12.75">
      <c r="A17" s="7" t="s">
        <v>23</v>
      </c>
      <c r="B17" s="8">
        <v>39</v>
      </c>
      <c r="C17" s="8">
        <v>33</v>
      </c>
      <c r="D17" s="8">
        <v>32</v>
      </c>
      <c r="E17" s="8">
        <v>41</v>
      </c>
      <c r="F17" s="8">
        <v>42</v>
      </c>
      <c r="G17" s="8">
        <v>47</v>
      </c>
      <c r="H17" s="8">
        <v>59</v>
      </c>
      <c r="I17" s="8">
        <v>40</v>
      </c>
      <c r="J17" s="8">
        <v>35</v>
      </c>
      <c r="K17" s="8">
        <v>0</v>
      </c>
      <c r="L17" s="8"/>
      <c r="M17" s="8">
        <f t="shared" si="5"/>
        <v>368</v>
      </c>
      <c r="N17" s="9">
        <f>SUM(M17)/(M1)</f>
        <v>40.888888888888886</v>
      </c>
    </row>
    <row r="18" spans="1:14" s="7" customFormat="1" ht="12.75">
      <c r="A18" s="7" t="s">
        <v>24</v>
      </c>
      <c r="B18" s="8">
        <v>163</v>
      </c>
      <c r="C18" s="8">
        <v>137</v>
      </c>
      <c r="D18" s="8">
        <v>109</v>
      </c>
      <c r="E18" s="8">
        <v>272</v>
      </c>
      <c r="F18" s="8">
        <v>152</v>
      </c>
      <c r="G18" s="8">
        <v>289</v>
      </c>
      <c r="H18" s="8">
        <v>280</v>
      </c>
      <c r="I18" s="8">
        <v>234</v>
      </c>
      <c r="J18" s="8">
        <v>111</v>
      </c>
      <c r="K18" s="8">
        <v>0</v>
      </c>
      <c r="L18" s="8"/>
      <c r="M18" s="8">
        <f t="shared" si="5"/>
        <v>1747</v>
      </c>
      <c r="N18" s="9">
        <f>SUM(M18)/(M1)</f>
        <v>194.11111111111111</v>
      </c>
    </row>
    <row r="19" spans="1:14" s="7" customFormat="1" ht="12.75">
      <c r="A19" s="7" t="s">
        <v>25</v>
      </c>
      <c r="B19" s="8">
        <v>30</v>
      </c>
      <c r="C19" s="8">
        <v>82</v>
      </c>
      <c r="D19" s="8">
        <v>30</v>
      </c>
      <c r="E19" s="8">
        <v>12</v>
      </c>
      <c r="F19" s="8">
        <v>40</v>
      </c>
      <c r="G19" s="8">
        <v>29</v>
      </c>
      <c r="H19" s="8">
        <v>56</v>
      </c>
      <c r="I19" s="8">
        <v>54</v>
      </c>
      <c r="J19" s="8">
        <v>45</v>
      </c>
      <c r="K19" s="8">
        <v>0</v>
      </c>
      <c r="L19" s="8"/>
      <c r="M19" s="8">
        <f t="shared" si="5"/>
        <v>378</v>
      </c>
      <c r="N19" s="9">
        <f>SUM(M19)/(M1)</f>
        <v>42</v>
      </c>
    </row>
    <row r="20" spans="1:14" s="7" customFormat="1" ht="12.75">
      <c r="A20" s="7" t="s">
        <v>26</v>
      </c>
      <c r="B20" s="8">
        <f aca="true" t="shared" si="6" ref="B20:K20">SUM(B18)+(B19)</f>
        <v>193</v>
      </c>
      <c r="C20" s="8">
        <f t="shared" si="6"/>
        <v>219</v>
      </c>
      <c r="D20" s="8">
        <f t="shared" si="6"/>
        <v>139</v>
      </c>
      <c r="E20" s="8">
        <f t="shared" si="6"/>
        <v>284</v>
      </c>
      <c r="F20" s="8">
        <f t="shared" si="6"/>
        <v>192</v>
      </c>
      <c r="G20" s="8">
        <f t="shared" si="6"/>
        <v>318</v>
      </c>
      <c r="H20" s="8">
        <f t="shared" si="6"/>
        <v>336</v>
      </c>
      <c r="I20" s="8">
        <f t="shared" si="6"/>
        <v>288</v>
      </c>
      <c r="J20" s="8">
        <f t="shared" si="6"/>
        <v>156</v>
      </c>
      <c r="K20" s="8">
        <f t="shared" si="6"/>
        <v>0</v>
      </c>
      <c r="L20" s="8"/>
      <c r="M20" s="8">
        <f t="shared" si="5"/>
        <v>2125</v>
      </c>
      <c r="N20" s="9">
        <f>SUM(M20)/(M1)</f>
        <v>236.11111111111111</v>
      </c>
    </row>
    <row r="21" spans="1:14" s="7" customFormat="1" ht="12.75">
      <c r="A21" s="7" t="s">
        <v>27</v>
      </c>
      <c r="B21" s="8">
        <v>5</v>
      </c>
      <c r="C21" s="8">
        <v>6</v>
      </c>
      <c r="D21" s="8">
        <v>5</v>
      </c>
      <c r="E21" s="8">
        <v>2</v>
      </c>
      <c r="F21" s="8">
        <v>3</v>
      </c>
      <c r="G21" s="8">
        <v>2</v>
      </c>
      <c r="H21" s="8">
        <v>5</v>
      </c>
      <c r="I21" s="8">
        <v>4</v>
      </c>
      <c r="J21" s="8">
        <v>4</v>
      </c>
      <c r="K21" s="8">
        <v>0</v>
      </c>
      <c r="L21" s="8"/>
      <c r="M21" s="8">
        <f t="shared" si="5"/>
        <v>36</v>
      </c>
      <c r="N21" s="9">
        <f>SUM(M21)/(M1)</f>
        <v>4</v>
      </c>
    </row>
    <row r="22" spans="1:14" s="7" customFormat="1" ht="12.75">
      <c r="A22" s="7" t="s">
        <v>28</v>
      </c>
      <c r="B22" s="8">
        <v>12</v>
      </c>
      <c r="C22" s="8">
        <v>11</v>
      </c>
      <c r="D22" s="8">
        <v>12</v>
      </c>
      <c r="E22" s="8">
        <v>4</v>
      </c>
      <c r="F22" s="8">
        <v>7</v>
      </c>
      <c r="G22" s="8">
        <v>6</v>
      </c>
      <c r="H22" s="8">
        <v>12</v>
      </c>
      <c r="I22" s="8">
        <v>8</v>
      </c>
      <c r="J22" s="8">
        <v>6</v>
      </c>
      <c r="K22" s="8">
        <v>0</v>
      </c>
      <c r="L22" s="8"/>
      <c r="M22" s="8">
        <f t="shared" si="5"/>
        <v>78</v>
      </c>
      <c r="N22" s="9">
        <f>SUM(M22)/(M1)</f>
        <v>8.666666666666666</v>
      </c>
    </row>
    <row r="23" spans="1:14" s="7" customFormat="1" ht="12.75">
      <c r="A23" s="7" t="s">
        <v>29</v>
      </c>
      <c r="B23" s="8">
        <v>1</v>
      </c>
      <c r="C23" s="8">
        <v>1</v>
      </c>
      <c r="D23" s="8">
        <v>0</v>
      </c>
      <c r="E23" s="8">
        <v>0</v>
      </c>
      <c r="F23" s="8">
        <v>3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/>
      <c r="M23" s="8">
        <f t="shared" si="5"/>
        <v>7</v>
      </c>
      <c r="N23" s="9">
        <f>SUM(M23)/(M1)</f>
        <v>0.7777777777777778</v>
      </c>
    </row>
    <row r="24" spans="1:14" s="7" customFormat="1" ht="12.75">
      <c r="A24" s="7" t="s">
        <v>30</v>
      </c>
      <c r="B24" s="8">
        <v>4</v>
      </c>
      <c r="C24" s="8">
        <v>3</v>
      </c>
      <c r="D24" s="8">
        <v>6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5</v>
      </c>
      <c r="K24" s="8">
        <v>0</v>
      </c>
      <c r="L24" s="8"/>
      <c r="M24" s="8">
        <f t="shared" si="5"/>
        <v>33</v>
      </c>
      <c r="N24" s="9">
        <f>SUM(M24)/(M1)</f>
        <v>3.6666666666666665</v>
      </c>
    </row>
    <row r="25" spans="1:14" s="7" customFormat="1" ht="12.75">
      <c r="A25" s="7" t="s">
        <v>31</v>
      </c>
      <c r="B25" s="8">
        <v>136</v>
      </c>
      <c r="C25" s="8">
        <v>136</v>
      </c>
      <c r="D25" s="8">
        <v>230</v>
      </c>
      <c r="E25" s="8">
        <v>90</v>
      </c>
      <c r="F25" s="8">
        <v>115</v>
      </c>
      <c r="G25" s="8">
        <v>79</v>
      </c>
      <c r="H25" s="8">
        <v>91</v>
      </c>
      <c r="I25" s="8">
        <v>46</v>
      </c>
      <c r="J25" s="8">
        <v>162</v>
      </c>
      <c r="K25" s="8">
        <v>0</v>
      </c>
      <c r="L25" s="8"/>
      <c r="M25" s="8">
        <f t="shared" si="5"/>
        <v>1085</v>
      </c>
      <c r="N25" s="9">
        <f>SUM(M25)/(M1)</f>
        <v>120.55555555555556</v>
      </c>
    </row>
    <row r="26" spans="1:14" s="7" customFormat="1" ht="12.75">
      <c r="A26" s="7" t="s">
        <v>32</v>
      </c>
      <c r="B26" s="9">
        <f aca="true" t="shared" si="7" ref="B26:K26">SUM(B25/B24)</f>
        <v>34</v>
      </c>
      <c r="C26" s="9">
        <f t="shared" si="7"/>
        <v>45.333333333333336</v>
      </c>
      <c r="D26" s="9">
        <f t="shared" si="7"/>
        <v>38.333333333333336</v>
      </c>
      <c r="E26" s="9">
        <f t="shared" si="7"/>
        <v>30</v>
      </c>
      <c r="F26" s="9">
        <f t="shared" si="7"/>
        <v>38.333333333333336</v>
      </c>
      <c r="G26" s="9">
        <f t="shared" si="7"/>
        <v>26.333333333333332</v>
      </c>
      <c r="H26" s="9">
        <f t="shared" si="7"/>
        <v>30.333333333333332</v>
      </c>
      <c r="I26" s="9">
        <f t="shared" si="7"/>
        <v>15.333333333333334</v>
      </c>
      <c r="J26" s="9">
        <f t="shared" si="7"/>
        <v>32.4</v>
      </c>
      <c r="K26" s="9" t="e">
        <f t="shared" si="7"/>
        <v>#DIV/0!</v>
      </c>
      <c r="L26" s="9"/>
      <c r="M26" s="9"/>
      <c r="N26" s="9">
        <f>SUM(M25)/(M24)</f>
        <v>32.878787878787875</v>
      </c>
    </row>
    <row r="27" spans="1:14" s="7" customFormat="1" ht="12.75">
      <c r="A27" s="7" t="s">
        <v>33</v>
      </c>
      <c r="B27" s="8">
        <v>2</v>
      </c>
      <c r="C27" s="8">
        <v>3</v>
      </c>
      <c r="D27" s="8">
        <v>1</v>
      </c>
      <c r="E27" s="8">
        <v>2</v>
      </c>
      <c r="F27" s="8">
        <v>3</v>
      </c>
      <c r="G27" s="8">
        <v>1</v>
      </c>
      <c r="H27" s="8">
        <v>7</v>
      </c>
      <c r="I27" s="8">
        <v>2</v>
      </c>
      <c r="J27" s="8">
        <v>2</v>
      </c>
      <c r="K27" s="8">
        <v>0</v>
      </c>
      <c r="L27" s="8"/>
      <c r="M27" s="8">
        <f>SUM(B27:L27)</f>
        <v>23</v>
      </c>
      <c r="N27" s="9">
        <f>SUM(M27)/(M1)</f>
        <v>2.5555555555555554</v>
      </c>
    </row>
    <row r="28" spans="1:14" s="7" customFormat="1" ht="12.75">
      <c r="A28" s="7" t="s">
        <v>34</v>
      </c>
      <c r="B28" s="8">
        <v>2</v>
      </c>
      <c r="C28" s="8">
        <v>2</v>
      </c>
      <c r="D28" s="8">
        <v>0</v>
      </c>
      <c r="E28" s="8">
        <v>1</v>
      </c>
      <c r="F28" s="8">
        <v>1</v>
      </c>
      <c r="G28" s="8">
        <v>1</v>
      </c>
      <c r="H28" s="8">
        <v>3</v>
      </c>
      <c r="I28" s="8">
        <v>0</v>
      </c>
      <c r="J28" s="8">
        <v>1</v>
      </c>
      <c r="K28" s="8">
        <v>0</v>
      </c>
      <c r="L28" s="8"/>
      <c r="M28" s="8">
        <f>SUM(B28:L28)</f>
        <v>11</v>
      </c>
      <c r="N28" s="9">
        <f>SUM(M28)/(M1)</f>
        <v>1.2222222222222223</v>
      </c>
    </row>
    <row r="29" spans="1:14" s="7" customFormat="1" ht="12.75">
      <c r="A29" s="7" t="s">
        <v>35</v>
      </c>
      <c r="B29" s="8">
        <v>3</v>
      </c>
      <c r="C29" s="8">
        <v>3</v>
      </c>
      <c r="D29" s="8">
        <v>6</v>
      </c>
      <c r="E29" s="8">
        <v>11</v>
      </c>
      <c r="F29" s="8">
        <v>6</v>
      </c>
      <c r="G29" s="8">
        <v>10</v>
      </c>
      <c r="H29" s="8">
        <v>10</v>
      </c>
      <c r="I29" s="8">
        <v>6</v>
      </c>
      <c r="J29" s="8">
        <v>3</v>
      </c>
      <c r="K29" s="8">
        <v>0</v>
      </c>
      <c r="L29" s="8"/>
      <c r="M29" s="8">
        <f>SUM(B29:L29)</f>
        <v>58</v>
      </c>
      <c r="N29" s="9">
        <f>SUM(M29)/(M1)</f>
        <v>6.444444444444445</v>
      </c>
    </row>
    <row r="30" spans="1:14" s="7" customFormat="1" ht="12.75">
      <c r="A30" s="7" t="s">
        <v>36</v>
      </c>
      <c r="B30" s="8">
        <v>20</v>
      </c>
      <c r="C30" s="8">
        <v>35</v>
      </c>
      <c r="D30" s="8">
        <v>40</v>
      </c>
      <c r="E30" s="8">
        <v>65</v>
      </c>
      <c r="F30" s="8">
        <v>49</v>
      </c>
      <c r="G30" s="8">
        <v>111</v>
      </c>
      <c r="H30" s="8">
        <v>84</v>
      </c>
      <c r="I30" s="8">
        <v>65</v>
      </c>
      <c r="J30" s="8">
        <v>36</v>
      </c>
      <c r="K30" s="8">
        <v>0</v>
      </c>
      <c r="L30" s="8"/>
      <c r="M30" s="8">
        <f>SUM(B30:L30)</f>
        <v>505</v>
      </c>
      <c r="N30" s="9">
        <f>SUM(M30)/(M1)</f>
        <v>56.111111111111114</v>
      </c>
    </row>
    <row r="31" spans="1:14" s="7" customFormat="1" ht="13.5" thickBot="1">
      <c r="A31" s="7" t="s">
        <v>37</v>
      </c>
      <c r="B31" s="47" t="s">
        <v>523</v>
      </c>
      <c r="C31" s="47" t="s">
        <v>564</v>
      </c>
      <c r="D31" s="47" t="s">
        <v>580</v>
      </c>
      <c r="E31" s="47" t="s">
        <v>592</v>
      </c>
      <c r="F31" s="47" t="s">
        <v>604</v>
      </c>
      <c r="G31" s="47" t="s">
        <v>618</v>
      </c>
      <c r="H31" s="47" t="s">
        <v>635</v>
      </c>
      <c r="I31" s="47" t="s">
        <v>650</v>
      </c>
      <c r="J31" s="47" t="s">
        <v>675</v>
      </c>
      <c r="K31" s="47" t="s">
        <v>91</v>
      </c>
      <c r="L31" s="47"/>
      <c r="M31" s="47" t="s">
        <v>678</v>
      </c>
      <c r="N31" s="47" t="s">
        <v>679</v>
      </c>
    </row>
    <row r="32" spans="1:14" s="41" customFormat="1" ht="12" thickTop="1">
      <c r="A32" s="39" t="s">
        <v>84</v>
      </c>
      <c r="B32" s="40" t="s">
        <v>108</v>
      </c>
      <c r="C32" s="40" t="s">
        <v>92</v>
      </c>
      <c r="D32" s="40" t="s">
        <v>132</v>
      </c>
      <c r="E32" s="40" t="s">
        <v>111</v>
      </c>
      <c r="F32" s="40" t="s">
        <v>156</v>
      </c>
      <c r="G32" s="40" t="s">
        <v>140</v>
      </c>
      <c r="H32" s="40" t="s">
        <v>157</v>
      </c>
      <c r="I32" s="40" t="s">
        <v>206</v>
      </c>
      <c r="J32" s="40" t="s">
        <v>149</v>
      </c>
      <c r="K32" s="40" t="s">
        <v>152</v>
      </c>
      <c r="L32" s="40"/>
      <c r="M32" s="40" t="s">
        <v>8</v>
      </c>
      <c r="N32" s="40" t="s">
        <v>9</v>
      </c>
    </row>
    <row r="33" spans="1:14" s="7" customFormat="1" ht="12.75">
      <c r="A33" s="7" t="s">
        <v>12</v>
      </c>
      <c r="B33" s="8">
        <f aca="true" t="shared" si="8" ref="B33:K33">SUM(B34:B36)</f>
        <v>15</v>
      </c>
      <c r="C33" s="8">
        <f t="shared" si="8"/>
        <v>14</v>
      </c>
      <c r="D33" s="8">
        <f t="shared" si="8"/>
        <v>20</v>
      </c>
      <c r="E33" s="8">
        <f t="shared" si="8"/>
        <v>16</v>
      </c>
      <c r="F33" s="8">
        <f t="shared" si="8"/>
        <v>20</v>
      </c>
      <c r="G33" s="8">
        <f t="shared" si="8"/>
        <v>14</v>
      </c>
      <c r="H33" s="8">
        <f t="shared" si="8"/>
        <v>11</v>
      </c>
      <c r="I33" s="8">
        <f t="shared" si="8"/>
        <v>18</v>
      </c>
      <c r="J33" s="8">
        <f t="shared" si="8"/>
        <v>17</v>
      </c>
      <c r="K33" s="8">
        <f t="shared" si="8"/>
        <v>0</v>
      </c>
      <c r="L33" s="8"/>
      <c r="M33" s="8">
        <f aca="true" t="shared" si="9" ref="M33:M38">SUM(B33:L33)</f>
        <v>145</v>
      </c>
      <c r="N33" s="9">
        <f>SUM(M33)/(M1)</f>
        <v>16.11111111111111</v>
      </c>
    </row>
    <row r="34" spans="1:14" s="7" customFormat="1" ht="12.75">
      <c r="A34" s="7" t="s">
        <v>13</v>
      </c>
      <c r="B34" s="8">
        <v>9</v>
      </c>
      <c r="C34" s="8">
        <v>7</v>
      </c>
      <c r="D34" s="8">
        <v>13</v>
      </c>
      <c r="E34" s="8">
        <v>4</v>
      </c>
      <c r="F34" s="8">
        <v>8</v>
      </c>
      <c r="G34" s="8">
        <v>2</v>
      </c>
      <c r="H34" s="8">
        <v>8</v>
      </c>
      <c r="I34" s="8">
        <v>7</v>
      </c>
      <c r="J34" s="8">
        <v>11</v>
      </c>
      <c r="K34" s="8">
        <v>0</v>
      </c>
      <c r="L34" s="8"/>
      <c r="M34" s="8">
        <f t="shared" si="9"/>
        <v>69</v>
      </c>
      <c r="N34" s="9">
        <f>SUM(M34)/(M1)</f>
        <v>7.666666666666667</v>
      </c>
    </row>
    <row r="35" spans="1:14" s="7" customFormat="1" ht="12.75">
      <c r="A35" s="7" t="s">
        <v>14</v>
      </c>
      <c r="B35" s="8">
        <v>6</v>
      </c>
      <c r="C35" s="8">
        <v>6</v>
      </c>
      <c r="D35" s="8">
        <v>5</v>
      </c>
      <c r="E35" s="8">
        <v>9</v>
      </c>
      <c r="F35" s="8">
        <v>7</v>
      </c>
      <c r="G35" s="8">
        <v>7</v>
      </c>
      <c r="H35" s="8">
        <v>2</v>
      </c>
      <c r="I35" s="8">
        <v>8</v>
      </c>
      <c r="J35" s="8">
        <v>6</v>
      </c>
      <c r="K35" s="8">
        <v>0</v>
      </c>
      <c r="L35" s="8"/>
      <c r="M35" s="8">
        <f t="shared" si="9"/>
        <v>56</v>
      </c>
      <c r="N35" s="9">
        <f>SUM(M35)/(M1)</f>
        <v>6.222222222222222</v>
      </c>
    </row>
    <row r="36" spans="1:14" s="7" customFormat="1" ht="12.75">
      <c r="A36" s="7" t="s">
        <v>15</v>
      </c>
      <c r="B36" s="8">
        <v>0</v>
      </c>
      <c r="C36" s="8">
        <v>1</v>
      </c>
      <c r="D36" s="8">
        <v>2</v>
      </c>
      <c r="E36" s="8">
        <v>3</v>
      </c>
      <c r="F36" s="8">
        <v>5</v>
      </c>
      <c r="G36" s="8">
        <v>5</v>
      </c>
      <c r="H36" s="8">
        <v>1</v>
      </c>
      <c r="I36" s="8">
        <v>3</v>
      </c>
      <c r="J36" s="8">
        <v>0</v>
      </c>
      <c r="K36" s="8">
        <v>0</v>
      </c>
      <c r="L36" s="8"/>
      <c r="M36" s="8">
        <f t="shared" si="9"/>
        <v>20</v>
      </c>
      <c r="N36" s="9">
        <f>SUM(M36)/(M1)</f>
        <v>2.2222222222222223</v>
      </c>
    </row>
    <row r="37" spans="1:14" s="7" customFormat="1" ht="12.75">
      <c r="A37" s="7" t="s">
        <v>16</v>
      </c>
      <c r="B37" s="8">
        <v>6</v>
      </c>
      <c r="C37" s="8">
        <v>12</v>
      </c>
      <c r="D37" s="8">
        <v>9</v>
      </c>
      <c r="E37" s="8">
        <v>9</v>
      </c>
      <c r="F37" s="8">
        <v>10</v>
      </c>
      <c r="G37" s="8">
        <v>10</v>
      </c>
      <c r="H37" s="8">
        <v>9</v>
      </c>
      <c r="I37" s="8">
        <v>8</v>
      </c>
      <c r="J37" s="8">
        <v>12</v>
      </c>
      <c r="K37" s="8">
        <v>0</v>
      </c>
      <c r="L37" s="8"/>
      <c r="M37" s="8">
        <f t="shared" si="9"/>
        <v>85</v>
      </c>
      <c r="N37" s="9">
        <f>SUM(M37)/(M1)</f>
        <v>9.444444444444445</v>
      </c>
    </row>
    <row r="38" spans="1:14" s="7" customFormat="1" ht="12.75">
      <c r="A38" s="7" t="s">
        <v>17</v>
      </c>
      <c r="B38" s="8">
        <v>1</v>
      </c>
      <c r="C38" s="8">
        <v>5</v>
      </c>
      <c r="D38" s="8">
        <v>6</v>
      </c>
      <c r="E38" s="8">
        <v>2</v>
      </c>
      <c r="F38" s="8">
        <v>4</v>
      </c>
      <c r="G38" s="8">
        <v>2</v>
      </c>
      <c r="H38" s="8">
        <v>2</v>
      </c>
      <c r="I38" s="8">
        <v>5</v>
      </c>
      <c r="J38" s="8">
        <v>8</v>
      </c>
      <c r="K38" s="8">
        <v>0</v>
      </c>
      <c r="L38" s="8"/>
      <c r="M38" s="8">
        <f t="shared" si="9"/>
        <v>35</v>
      </c>
      <c r="N38" s="9">
        <f>SUM(M38)/(M1)</f>
        <v>3.888888888888889</v>
      </c>
    </row>
    <row r="39" spans="1:14" s="7" customFormat="1" ht="12.75">
      <c r="A39" s="7" t="s">
        <v>18</v>
      </c>
      <c r="B39" s="10">
        <f aca="true" t="shared" si="10" ref="B39:N39">SUM(B38)/(B37)</f>
        <v>0.16666666666666666</v>
      </c>
      <c r="C39" s="10">
        <f t="shared" si="10"/>
        <v>0.4166666666666667</v>
      </c>
      <c r="D39" s="10">
        <f t="shared" si="10"/>
        <v>0.6666666666666666</v>
      </c>
      <c r="E39" s="10">
        <f t="shared" si="10"/>
        <v>0.2222222222222222</v>
      </c>
      <c r="F39" s="10">
        <f t="shared" si="10"/>
        <v>0.4</v>
      </c>
      <c r="G39" s="10">
        <f t="shared" si="10"/>
        <v>0.2</v>
      </c>
      <c r="H39" s="10">
        <f t="shared" si="10"/>
        <v>0.2222222222222222</v>
      </c>
      <c r="I39" s="10">
        <f t="shared" si="10"/>
        <v>0.625</v>
      </c>
      <c r="J39" s="10">
        <f t="shared" si="10"/>
        <v>0.6666666666666666</v>
      </c>
      <c r="K39" s="10" t="e">
        <f t="shared" si="10"/>
        <v>#DIV/0!</v>
      </c>
      <c r="L39" s="10"/>
      <c r="M39" s="10">
        <f t="shared" si="10"/>
        <v>0.4117647058823529</v>
      </c>
      <c r="N39" s="10">
        <f t="shared" si="10"/>
        <v>0.4117647058823529</v>
      </c>
    </row>
    <row r="40" spans="1:14" s="7" customFormat="1" ht="12.75">
      <c r="A40" s="7" t="s">
        <v>19</v>
      </c>
      <c r="B40" s="8">
        <v>1</v>
      </c>
      <c r="C40" s="8">
        <v>1</v>
      </c>
      <c r="D40" s="8">
        <v>2</v>
      </c>
      <c r="E40" s="8">
        <v>4</v>
      </c>
      <c r="F40" s="8">
        <v>4</v>
      </c>
      <c r="G40" s="8">
        <v>5</v>
      </c>
      <c r="H40" s="8">
        <v>2</v>
      </c>
      <c r="I40" s="8">
        <v>0</v>
      </c>
      <c r="J40" s="8">
        <v>1</v>
      </c>
      <c r="K40" s="8">
        <v>0</v>
      </c>
      <c r="L40" s="8"/>
      <c r="M40" s="8">
        <f>SUM(B40:L40)</f>
        <v>20</v>
      </c>
      <c r="N40" s="9">
        <f>SUM(M40)/(M1)</f>
        <v>2.2222222222222223</v>
      </c>
    </row>
    <row r="41" spans="1:14" s="7" customFormat="1" ht="12.75">
      <c r="A41" s="7" t="s">
        <v>20</v>
      </c>
      <c r="B41" s="8">
        <v>0</v>
      </c>
      <c r="C41" s="8">
        <v>0</v>
      </c>
      <c r="D41" s="8">
        <v>1</v>
      </c>
      <c r="E41" s="8">
        <v>1</v>
      </c>
      <c r="F41" s="8">
        <v>3</v>
      </c>
      <c r="G41" s="8">
        <v>3</v>
      </c>
      <c r="H41" s="8">
        <v>0</v>
      </c>
      <c r="I41" s="8">
        <v>0</v>
      </c>
      <c r="J41" s="8">
        <v>1</v>
      </c>
      <c r="K41" s="8">
        <v>0</v>
      </c>
      <c r="L41" s="8"/>
      <c r="M41" s="8">
        <f>SUM(B41:L41)</f>
        <v>9</v>
      </c>
      <c r="N41" s="9">
        <f>SUM(M41)/(M1)</f>
        <v>1</v>
      </c>
    </row>
    <row r="42" spans="1:14" s="7" customFormat="1" ht="12.75">
      <c r="A42" s="7" t="s">
        <v>21</v>
      </c>
      <c r="B42" s="10">
        <f aca="true" t="shared" si="11" ref="B42:N42">SUM(B41)/(B40)</f>
        <v>0</v>
      </c>
      <c r="C42" s="10">
        <f t="shared" si="11"/>
        <v>0</v>
      </c>
      <c r="D42" s="10">
        <f t="shared" si="11"/>
        <v>0.5</v>
      </c>
      <c r="E42" s="10">
        <f t="shared" si="11"/>
        <v>0.25</v>
      </c>
      <c r="F42" s="10">
        <f t="shared" si="11"/>
        <v>0.75</v>
      </c>
      <c r="G42" s="10">
        <f t="shared" si="11"/>
        <v>0.6</v>
      </c>
      <c r="H42" s="10">
        <f t="shared" si="11"/>
        <v>0</v>
      </c>
      <c r="I42" s="10">
        <v>0</v>
      </c>
      <c r="J42" s="10">
        <f t="shared" si="11"/>
        <v>1</v>
      </c>
      <c r="K42" s="10" t="e">
        <f t="shared" si="11"/>
        <v>#DIV/0!</v>
      </c>
      <c r="L42" s="10"/>
      <c r="M42" s="10">
        <f t="shared" si="11"/>
        <v>0.45</v>
      </c>
      <c r="N42" s="10">
        <f t="shared" si="11"/>
        <v>0.44999999999999996</v>
      </c>
    </row>
    <row r="43" spans="1:14" s="7" customFormat="1" ht="12.75">
      <c r="A43" s="7" t="s">
        <v>22</v>
      </c>
      <c r="B43" s="8">
        <f aca="true" t="shared" si="12" ref="B43:K43">SUM(B44)+(B49)</f>
        <v>40</v>
      </c>
      <c r="C43" s="8">
        <f t="shared" si="12"/>
        <v>54</v>
      </c>
      <c r="D43" s="8">
        <f t="shared" si="12"/>
        <v>55</v>
      </c>
      <c r="E43" s="8">
        <f t="shared" si="12"/>
        <v>53</v>
      </c>
      <c r="F43" s="8">
        <f t="shared" si="12"/>
        <v>52</v>
      </c>
      <c r="G43" s="8">
        <f t="shared" si="12"/>
        <v>56</v>
      </c>
      <c r="H43" s="8">
        <f t="shared" si="12"/>
        <v>45</v>
      </c>
      <c r="I43" s="8">
        <f t="shared" si="12"/>
        <v>48</v>
      </c>
      <c r="J43" s="8">
        <f t="shared" si="12"/>
        <v>56</v>
      </c>
      <c r="K43" s="8">
        <f t="shared" si="12"/>
        <v>0</v>
      </c>
      <c r="L43" s="8"/>
      <c r="M43" s="8">
        <f aca="true" t="shared" si="13" ref="M43:M52">SUM(B43:L43)</f>
        <v>459</v>
      </c>
      <c r="N43" s="9">
        <f>SUM(M43)/(M1)</f>
        <v>51</v>
      </c>
    </row>
    <row r="44" spans="1:14" s="7" customFormat="1" ht="12.75">
      <c r="A44" s="7" t="s">
        <v>23</v>
      </c>
      <c r="B44" s="8">
        <v>28</v>
      </c>
      <c r="C44" s="8">
        <v>33</v>
      </c>
      <c r="D44" s="8">
        <v>39</v>
      </c>
      <c r="E44" s="8">
        <v>22</v>
      </c>
      <c r="F44" s="8">
        <v>23</v>
      </c>
      <c r="G44" s="8">
        <v>21</v>
      </c>
      <c r="H44" s="8">
        <v>30</v>
      </c>
      <c r="I44" s="8">
        <v>30</v>
      </c>
      <c r="J44" s="8">
        <v>44</v>
      </c>
      <c r="K44" s="8">
        <v>0</v>
      </c>
      <c r="L44" s="8"/>
      <c r="M44" s="8">
        <f t="shared" si="13"/>
        <v>270</v>
      </c>
      <c r="N44" s="9">
        <f>SUM(M44)/(M1)</f>
        <v>30</v>
      </c>
    </row>
    <row r="45" spans="1:14" s="7" customFormat="1" ht="12.75">
      <c r="A45" s="7" t="s">
        <v>24</v>
      </c>
      <c r="B45" s="8">
        <v>219</v>
      </c>
      <c r="C45" s="8">
        <v>122</v>
      </c>
      <c r="D45" s="8">
        <v>252</v>
      </c>
      <c r="E45" s="8">
        <v>61</v>
      </c>
      <c r="F45" s="8">
        <v>122</v>
      </c>
      <c r="G45" s="8">
        <v>10</v>
      </c>
      <c r="H45" s="8">
        <v>114</v>
      </c>
      <c r="I45" s="8">
        <v>91</v>
      </c>
      <c r="J45" s="8">
        <v>252</v>
      </c>
      <c r="K45" s="8">
        <v>0</v>
      </c>
      <c r="L45" s="8"/>
      <c r="M45" s="8">
        <f t="shared" si="13"/>
        <v>1243</v>
      </c>
      <c r="N45" s="9">
        <f>SUM(M45)/(M1)</f>
        <v>138.11111111111111</v>
      </c>
    </row>
    <row r="46" spans="1:14" s="7" customFormat="1" ht="12.75">
      <c r="A46" s="7" t="s">
        <v>25</v>
      </c>
      <c r="B46" s="8">
        <v>234</v>
      </c>
      <c r="C46" s="8">
        <v>165</v>
      </c>
      <c r="D46" s="8">
        <v>113</v>
      </c>
      <c r="E46" s="8">
        <v>210</v>
      </c>
      <c r="F46" s="8">
        <v>194</v>
      </c>
      <c r="G46" s="8">
        <v>148</v>
      </c>
      <c r="H46" s="8">
        <v>82</v>
      </c>
      <c r="I46" s="8">
        <v>234</v>
      </c>
      <c r="J46" s="8">
        <v>103</v>
      </c>
      <c r="K46" s="8">
        <v>0</v>
      </c>
      <c r="L46" s="8"/>
      <c r="M46" s="8">
        <f t="shared" si="13"/>
        <v>1483</v>
      </c>
      <c r="N46" s="9">
        <f>SUM(M46)/(M1)</f>
        <v>164.77777777777777</v>
      </c>
    </row>
    <row r="47" spans="1:14" s="7" customFormat="1" ht="12.75">
      <c r="A47" s="7" t="s">
        <v>26</v>
      </c>
      <c r="B47" s="8">
        <f aca="true" t="shared" si="14" ref="B47:K47">SUM(B45)+(B46)</f>
        <v>453</v>
      </c>
      <c r="C47" s="8">
        <f t="shared" si="14"/>
        <v>287</v>
      </c>
      <c r="D47" s="8">
        <f t="shared" si="14"/>
        <v>365</v>
      </c>
      <c r="E47" s="8">
        <f t="shared" si="14"/>
        <v>271</v>
      </c>
      <c r="F47" s="8">
        <f t="shared" si="14"/>
        <v>316</v>
      </c>
      <c r="G47" s="8">
        <f t="shared" si="14"/>
        <v>158</v>
      </c>
      <c r="H47" s="8">
        <f t="shared" si="14"/>
        <v>196</v>
      </c>
      <c r="I47" s="8">
        <f t="shared" si="14"/>
        <v>325</v>
      </c>
      <c r="J47" s="8">
        <f t="shared" si="14"/>
        <v>355</v>
      </c>
      <c r="K47" s="8">
        <f t="shared" si="14"/>
        <v>0</v>
      </c>
      <c r="L47" s="8"/>
      <c r="M47" s="8">
        <f t="shared" si="13"/>
        <v>2726</v>
      </c>
      <c r="N47" s="9">
        <f>SUM(M47)/(M1)</f>
        <v>302.8888888888889</v>
      </c>
    </row>
    <row r="48" spans="1:14" s="7" customFormat="1" ht="12.75">
      <c r="A48" s="7" t="s">
        <v>27</v>
      </c>
      <c r="B48" s="8">
        <v>7</v>
      </c>
      <c r="C48" s="8">
        <v>14</v>
      </c>
      <c r="D48" s="8">
        <v>9</v>
      </c>
      <c r="E48" s="8">
        <v>21</v>
      </c>
      <c r="F48" s="8">
        <v>13</v>
      </c>
      <c r="G48" s="8">
        <v>20</v>
      </c>
      <c r="H48" s="8">
        <v>5</v>
      </c>
      <c r="I48" s="8">
        <v>14</v>
      </c>
      <c r="J48" s="8">
        <v>7</v>
      </c>
      <c r="K48" s="8">
        <v>0</v>
      </c>
      <c r="L48" s="8"/>
      <c r="M48" s="8">
        <f t="shared" si="13"/>
        <v>110</v>
      </c>
      <c r="N48" s="9">
        <f>SUM(M48)/(M1)</f>
        <v>12.222222222222221</v>
      </c>
    </row>
    <row r="49" spans="1:14" s="7" customFormat="1" ht="12.75">
      <c r="A49" s="7" t="s">
        <v>28</v>
      </c>
      <c r="B49" s="8">
        <v>12</v>
      </c>
      <c r="C49" s="8">
        <v>21</v>
      </c>
      <c r="D49" s="8">
        <v>16</v>
      </c>
      <c r="E49" s="8">
        <v>31</v>
      </c>
      <c r="F49" s="8">
        <v>29</v>
      </c>
      <c r="G49" s="8">
        <v>35</v>
      </c>
      <c r="H49" s="8">
        <v>15</v>
      </c>
      <c r="I49" s="8">
        <v>18</v>
      </c>
      <c r="J49" s="8">
        <v>12</v>
      </c>
      <c r="K49" s="8">
        <v>0</v>
      </c>
      <c r="L49" s="8"/>
      <c r="M49" s="8">
        <f t="shared" si="13"/>
        <v>189</v>
      </c>
      <c r="N49" s="9">
        <f>SUM(M49)/(M1)</f>
        <v>21</v>
      </c>
    </row>
    <row r="50" spans="1:14" s="7" customFormat="1" ht="12.75">
      <c r="A50" s="7" t="s">
        <v>29</v>
      </c>
      <c r="B50" s="8">
        <v>0</v>
      </c>
      <c r="C50" s="8">
        <v>2</v>
      </c>
      <c r="D50" s="8">
        <v>2</v>
      </c>
      <c r="E50" s="8">
        <v>1</v>
      </c>
      <c r="F50" s="8">
        <v>1</v>
      </c>
      <c r="G50" s="8">
        <v>1</v>
      </c>
      <c r="H50" s="8">
        <v>0</v>
      </c>
      <c r="I50" s="8">
        <v>2</v>
      </c>
      <c r="J50" s="8">
        <v>0</v>
      </c>
      <c r="K50" s="8">
        <v>0</v>
      </c>
      <c r="L50" s="8"/>
      <c r="M50" s="8">
        <f t="shared" si="13"/>
        <v>9</v>
      </c>
      <c r="N50" s="9">
        <f>SUM(M50)/(M1)</f>
        <v>1</v>
      </c>
    </row>
    <row r="51" spans="1:14" s="7" customFormat="1" ht="12.75">
      <c r="A51" s="7" t="s">
        <v>30</v>
      </c>
      <c r="B51" s="8">
        <v>3</v>
      </c>
      <c r="C51" s="8">
        <v>3</v>
      </c>
      <c r="D51" s="8">
        <v>0</v>
      </c>
      <c r="E51" s="8">
        <v>3</v>
      </c>
      <c r="F51" s="8">
        <v>1</v>
      </c>
      <c r="G51" s="8">
        <v>3</v>
      </c>
      <c r="H51" s="8">
        <v>5</v>
      </c>
      <c r="I51" s="8">
        <v>1</v>
      </c>
      <c r="J51" s="8">
        <v>2</v>
      </c>
      <c r="K51" s="8">
        <v>0</v>
      </c>
      <c r="L51" s="8"/>
      <c r="M51" s="8">
        <f t="shared" si="13"/>
        <v>21</v>
      </c>
      <c r="N51" s="9">
        <f>SUM(M51)/(M1)</f>
        <v>2.3333333333333335</v>
      </c>
    </row>
    <row r="52" spans="1:14" s="7" customFormat="1" ht="12.75">
      <c r="A52" s="7" t="s">
        <v>31</v>
      </c>
      <c r="B52" s="8">
        <v>70</v>
      </c>
      <c r="C52" s="8">
        <v>121</v>
      </c>
      <c r="D52" s="8">
        <v>0</v>
      </c>
      <c r="E52" s="8">
        <v>105</v>
      </c>
      <c r="F52" s="8">
        <v>32</v>
      </c>
      <c r="G52" s="8">
        <v>103</v>
      </c>
      <c r="H52" s="8">
        <v>185</v>
      </c>
      <c r="I52" s="8">
        <v>0</v>
      </c>
      <c r="J52" s="8">
        <v>65</v>
      </c>
      <c r="K52" s="8">
        <v>0</v>
      </c>
      <c r="L52" s="8"/>
      <c r="M52" s="8">
        <f t="shared" si="13"/>
        <v>681</v>
      </c>
      <c r="N52" s="9">
        <f>SUM(M52)/(M1)</f>
        <v>75.66666666666667</v>
      </c>
    </row>
    <row r="53" spans="1:14" s="7" customFormat="1" ht="12.75">
      <c r="A53" s="7" t="s">
        <v>32</v>
      </c>
      <c r="B53" s="9">
        <f aca="true" t="shared" si="15" ref="B53:K53">SUM(B52/B51)</f>
        <v>23.333333333333332</v>
      </c>
      <c r="C53" s="9">
        <f t="shared" si="15"/>
        <v>40.333333333333336</v>
      </c>
      <c r="D53" s="9">
        <v>0</v>
      </c>
      <c r="E53" s="9">
        <f t="shared" si="15"/>
        <v>35</v>
      </c>
      <c r="F53" s="9">
        <f t="shared" si="15"/>
        <v>32</v>
      </c>
      <c r="G53" s="9">
        <f t="shared" si="15"/>
        <v>34.333333333333336</v>
      </c>
      <c r="H53" s="9">
        <f t="shared" si="15"/>
        <v>37</v>
      </c>
      <c r="I53" s="9">
        <f t="shared" si="15"/>
        <v>0</v>
      </c>
      <c r="J53" s="9">
        <f t="shared" si="15"/>
        <v>32.5</v>
      </c>
      <c r="K53" s="9" t="e">
        <f t="shared" si="15"/>
        <v>#DIV/0!</v>
      </c>
      <c r="L53" s="9"/>
      <c r="M53" s="8"/>
      <c r="N53" s="9">
        <f>SUM(M52/M51)</f>
        <v>32.42857142857143</v>
      </c>
    </row>
    <row r="54" spans="1:14" s="7" customFormat="1" ht="12.75">
      <c r="A54" s="7" t="s">
        <v>33</v>
      </c>
      <c r="B54" s="8">
        <v>1</v>
      </c>
      <c r="C54" s="8">
        <v>1</v>
      </c>
      <c r="D54" s="8">
        <v>1</v>
      </c>
      <c r="E54" s="8">
        <v>3</v>
      </c>
      <c r="F54" s="8">
        <v>0</v>
      </c>
      <c r="G54" s="8">
        <v>2</v>
      </c>
      <c r="H54" s="8">
        <v>4</v>
      </c>
      <c r="I54" s="8">
        <v>1</v>
      </c>
      <c r="J54" s="8">
        <v>1</v>
      </c>
      <c r="K54" s="8">
        <v>0</v>
      </c>
      <c r="L54" s="8"/>
      <c r="M54" s="8">
        <f>SUM(B54:L54)</f>
        <v>14</v>
      </c>
      <c r="N54" s="9">
        <f>SUM(M54)/(M1)</f>
        <v>1.5555555555555556</v>
      </c>
    </row>
    <row r="55" spans="1:14" s="7" customFormat="1" ht="12.75">
      <c r="A55" s="7" t="s">
        <v>34</v>
      </c>
      <c r="B55" s="8">
        <v>1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1</v>
      </c>
      <c r="I55" s="8">
        <v>1</v>
      </c>
      <c r="J55" s="8">
        <v>1</v>
      </c>
      <c r="K55" s="8">
        <v>0</v>
      </c>
      <c r="L55" s="8"/>
      <c r="M55" s="8">
        <f>SUM(B55:L55)</f>
        <v>5</v>
      </c>
      <c r="N55" s="9">
        <f>SUM(M55)/(M1)</f>
        <v>0.5555555555555556</v>
      </c>
    </row>
    <row r="56" spans="1:14" s="7" customFormat="1" ht="12.75">
      <c r="A56" s="7" t="s">
        <v>35</v>
      </c>
      <c r="B56" s="8">
        <v>8</v>
      </c>
      <c r="C56" s="8">
        <v>2</v>
      </c>
      <c r="D56" s="8">
        <v>3</v>
      </c>
      <c r="E56" s="8">
        <v>6</v>
      </c>
      <c r="F56" s="8">
        <v>3</v>
      </c>
      <c r="G56" s="8">
        <v>7</v>
      </c>
      <c r="H56" s="8">
        <v>3</v>
      </c>
      <c r="I56" s="8">
        <v>6</v>
      </c>
      <c r="J56" s="8">
        <v>6</v>
      </c>
      <c r="K56" s="8">
        <v>0</v>
      </c>
      <c r="L56" s="8"/>
      <c r="M56" s="8">
        <f>SUM(B56:L56)</f>
        <v>44</v>
      </c>
      <c r="N56" s="9">
        <f>SUM(M56)/(M1)</f>
        <v>4.888888888888889</v>
      </c>
    </row>
    <row r="57" spans="1:14" s="7" customFormat="1" ht="12.75">
      <c r="A57" s="7" t="s">
        <v>36</v>
      </c>
      <c r="B57" s="8">
        <v>73</v>
      </c>
      <c r="C57" s="8">
        <v>10</v>
      </c>
      <c r="D57" s="8">
        <v>27</v>
      </c>
      <c r="E57" s="8">
        <v>65</v>
      </c>
      <c r="F57" s="8">
        <v>27</v>
      </c>
      <c r="G57" s="8">
        <v>57</v>
      </c>
      <c r="H57" s="8">
        <v>12</v>
      </c>
      <c r="I57" s="8">
        <v>51</v>
      </c>
      <c r="J57" s="8">
        <v>64</v>
      </c>
      <c r="K57" s="8">
        <v>0</v>
      </c>
      <c r="L57" s="8"/>
      <c r="M57" s="8">
        <f>SUM(B57:L57)</f>
        <v>386</v>
      </c>
      <c r="N57" s="9">
        <f>SUM(M57)/(M1)</f>
        <v>42.888888888888886</v>
      </c>
    </row>
    <row r="58" spans="1:14" s="7" customFormat="1" ht="13.5" thickBot="1">
      <c r="A58" s="33" t="s">
        <v>37</v>
      </c>
      <c r="B58" s="48" t="s">
        <v>524</v>
      </c>
      <c r="C58" s="48" t="s">
        <v>565</v>
      </c>
      <c r="D58" s="48" t="s">
        <v>581</v>
      </c>
      <c r="E58" s="48" t="s">
        <v>593</v>
      </c>
      <c r="F58" s="48" t="s">
        <v>605</v>
      </c>
      <c r="G58" s="48" t="s">
        <v>619</v>
      </c>
      <c r="H58" s="48" t="s">
        <v>636</v>
      </c>
      <c r="I58" s="48" t="s">
        <v>651</v>
      </c>
      <c r="J58" s="48" t="s">
        <v>676</v>
      </c>
      <c r="K58" s="48" t="s">
        <v>91</v>
      </c>
      <c r="L58" s="48"/>
      <c r="M58" s="48" t="s">
        <v>680</v>
      </c>
      <c r="N58" s="48" t="s">
        <v>681</v>
      </c>
    </row>
    <row r="59" spans="1:14" s="2" customFormat="1" ht="20.25" thickBot="1" thickTop="1">
      <c r="A59" s="2" t="s">
        <v>668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9</v>
      </c>
      <c r="N59" s="4" t="s">
        <v>0</v>
      </c>
    </row>
    <row r="60" spans="1:14" s="5" customFormat="1" ht="12.75" thickTop="1">
      <c r="A60" s="31" t="s">
        <v>38</v>
      </c>
      <c r="B60" s="32" t="s">
        <v>39</v>
      </c>
      <c r="C60" s="32" t="s">
        <v>40</v>
      </c>
      <c r="D60" s="32" t="s">
        <v>9</v>
      </c>
      <c r="E60" s="32" t="s">
        <v>41</v>
      </c>
      <c r="F60" s="32" t="s">
        <v>42</v>
      </c>
      <c r="G60" s="32" t="s">
        <v>539</v>
      </c>
      <c r="H60" s="32"/>
      <c r="I60" s="32"/>
      <c r="J60" s="32"/>
      <c r="K60" s="32"/>
      <c r="L60" s="32"/>
      <c r="M60" s="32"/>
      <c r="N60" s="32"/>
    </row>
    <row r="61" spans="1:14" s="26" customFormat="1" ht="12.75">
      <c r="A61" s="7" t="s">
        <v>526</v>
      </c>
      <c r="B61" s="8">
        <v>134</v>
      </c>
      <c r="C61" s="8">
        <v>889</v>
      </c>
      <c r="D61" s="27">
        <f aca="true" t="shared" si="16" ref="D61:D70">SUM(C61)/(B61)</f>
        <v>6.634328358208955</v>
      </c>
      <c r="E61" s="1" t="s">
        <v>594</v>
      </c>
      <c r="F61" s="25">
        <v>7</v>
      </c>
      <c r="G61" s="25">
        <v>9</v>
      </c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7" t="s">
        <v>530</v>
      </c>
      <c r="B62" s="8">
        <v>69</v>
      </c>
      <c r="C62" s="8">
        <v>412</v>
      </c>
      <c r="D62" s="27">
        <f t="shared" si="16"/>
        <v>5.971014492753623</v>
      </c>
      <c r="E62" s="1" t="s">
        <v>637</v>
      </c>
      <c r="F62" s="25">
        <v>4</v>
      </c>
      <c r="G62" s="25">
        <v>4</v>
      </c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7" t="s">
        <v>527</v>
      </c>
      <c r="B63" s="8">
        <v>65</v>
      </c>
      <c r="C63" s="8">
        <v>231</v>
      </c>
      <c r="D63" s="27">
        <f t="shared" si="16"/>
        <v>3.5538461538461537</v>
      </c>
      <c r="E63" s="1">
        <v>16</v>
      </c>
      <c r="F63" s="25">
        <v>2</v>
      </c>
      <c r="G63" s="25">
        <v>0</v>
      </c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7" t="s">
        <v>525</v>
      </c>
      <c r="B64" s="8">
        <v>40</v>
      </c>
      <c r="C64" s="8">
        <v>200</v>
      </c>
      <c r="D64" s="27">
        <f t="shared" si="16"/>
        <v>5</v>
      </c>
      <c r="E64" s="1">
        <v>50</v>
      </c>
      <c r="F64" s="25">
        <v>1</v>
      </c>
      <c r="G64" s="25">
        <v>2</v>
      </c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7" t="s">
        <v>528</v>
      </c>
      <c r="B65" s="8">
        <v>19</v>
      </c>
      <c r="C65" s="8">
        <v>59</v>
      </c>
      <c r="D65" s="27">
        <f t="shared" si="16"/>
        <v>3.1052631578947367</v>
      </c>
      <c r="E65" s="1">
        <v>15</v>
      </c>
      <c r="F65" s="25">
        <v>0</v>
      </c>
      <c r="G65" s="25">
        <v>0</v>
      </c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43" t="s">
        <v>532</v>
      </c>
      <c r="B66" s="25">
        <v>1</v>
      </c>
      <c r="C66" s="25">
        <v>18</v>
      </c>
      <c r="D66" s="27">
        <f t="shared" si="16"/>
        <v>18</v>
      </c>
      <c r="E66" s="1">
        <v>18</v>
      </c>
      <c r="F66" s="25">
        <v>0</v>
      </c>
      <c r="G66" s="25">
        <v>0</v>
      </c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7" t="s">
        <v>536</v>
      </c>
      <c r="B67" s="8">
        <v>1</v>
      </c>
      <c r="C67" s="8">
        <v>6</v>
      </c>
      <c r="D67" s="27">
        <f t="shared" si="16"/>
        <v>6</v>
      </c>
      <c r="E67" s="1">
        <v>6</v>
      </c>
      <c r="F67" s="25">
        <v>0</v>
      </c>
      <c r="G67" s="25">
        <v>0</v>
      </c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7" t="s">
        <v>533</v>
      </c>
      <c r="B68" s="8">
        <v>1</v>
      </c>
      <c r="C68" s="8">
        <v>3</v>
      </c>
      <c r="D68" s="27">
        <f t="shared" si="16"/>
        <v>3</v>
      </c>
      <c r="E68" s="1">
        <v>3</v>
      </c>
      <c r="F68" s="25">
        <v>0</v>
      </c>
      <c r="G68" s="25">
        <v>0</v>
      </c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7" t="s">
        <v>537</v>
      </c>
      <c r="B69" s="8">
        <v>17</v>
      </c>
      <c r="C69" s="8">
        <v>-12</v>
      </c>
      <c r="D69" s="27">
        <f t="shared" si="16"/>
        <v>-0.7058823529411765</v>
      </c>
      <c r="E69" s="1">
        <v>7</v>
      </c>
      <c r="F69" s="25">
        <v>2</v>
      </c>
      <c r="G69" s="25">
        <v>0</v>
      </c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7" t="s">
        <v>529</v>
      </c>
      <c r="B70" s="8">
        <v>9</v>
      </c>
      <c r="C70" s="8">
        <v>-15</v>
      </c>
      <c r="D70" s="27">
        <f t="shared" si="16"/>
        <v>-1.6666666666666667</v>
      </c>
      <c r="E70" s="1">
        <v>3</v>
      </c>
      <c r="F70" s="25">
        <v>0</v>
      </c>
      <c r="G70" s="25">
        <v>0</v>
      </c>
      <c r="H70" s="25"/>
      <c r="I70" s="25"/>
      <c r="J70" s="25"/>
      <c r="K70" s="25"/>
      <c r="L70" s="25"/>
      <c r="M70" s="25"/>
      <c r="N70" s="25"/>
    </row>
    <row r="71" spans="1:14" s="26" customFormat="1" ht="12.75">
      <c r="A71" t="s">
        <v>87</v>
      </c>
      <c r="B71" s="25">
        <v>12</v>
      </c>
      <c r="C71" s="25">
        <v>-44</v>
      </c>
      <c r="D71" s="27"/>
      <c r="E71" s="1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5" customFormat="1" ht="12">
      <c r="A72" s="5" t="s">
        <v>8</v>
      </c>
      <c r="B72" s="6">
        <f>SUM(B61:B71)</f>
        <v>368</v>
      </c>
      <c r="C72" s="6">
        <f>SUM(C61:C71)</f>
        <v>1747</v>
      </c>
      <c r="D72" s="15">
        <f>SUM(C72)/(B72)</f>
        <v>4.747282608695652</v>
      </c>
      <c r="E72" s="6" t="s">
        <v>594</v>
      </c>
      <c r="F72" s="6">
        <f>SUM(F61:F71)</f>
        <v>16</v>
      </c>
      <c r="G72" s="6">
        <f>SUM(G61:G71)</f>
        <v>15</v>
      </c>
      <c r="H72" s="6"/>
      <c r="I72" s="6"/>
      <c r="J72" s="6"/>
      <c r="K72" s="6"/>
      <c r="L72" s="6"/>
      <c r="M72" s="6"/>
      <c r="N72" s="6"/>
    </row>
    <row r="73" spans="1:14" s="5" customFormat="1" ht="12.75" thickBot="1">
      <c r="A73" s="5" t="s">
        <v>11</v>
      </c>
      <c r="B73" s="6">
        <f>M44</f>
        <v>270</v>
      </c>
      <c r="C73" s="6">
        <f>(M45)</f>
        <v>1243</v>
      </c>
      <c r="D73" s="15">
        <f>SUM(C73)/(B73)</f>
        <v>4.603703703703704</v>
      </c>
      <c r="E73" s="6" t="s">
        <v>531</v>
      </c>
      <c r="F73" s="6">
        <v>16</v>
      </c>
      <c r="G73" s="6">
        <v>9</v>
      </c>
      <c r="H73" s="6"/>
      <c r="I73" s="6"/>
      <c r="J73" s="6"/>
      <c r="K73" s="6"/>
      <c r="L73" s="6"/>
      <c r="M73" s="6"/>
      <c r="N73" s="6"/>
    </row>
    <row r="74" spans="1:14" s="5" customFormat="1" ht="12.75" thickTop="1">
      <c r="A74" s="31" t="s">
        <v>43</v>
      </c>
      <c r="B74" s="32" t="s">
        <v>44</v>
      </c>
      <c r="C74" s="32" t="s">
        <v>39</v>
      </c>
      <c r="D74" s="32" t="s">
        <v>45</v>
      </c>
      <c r="E74" s="32" t="s">
        <v>46</v>
      </c>
      <c r="F74" s="32" t="s">
        <v>40</v>
      </c>
      <c r="G74" s="32" t="s">
        <v>47</v>
      </c>
      <c r="H74" s="32" t="s">
        <v>42</v>
      </c>
      <c r="I74" s="32" t="s">
        <v>41</v>
      </c>
      <c r="J74" s="32" t="s">
        <v>539</v>
      </c>
      <c r="K74" s="6"/>
      <c r="L74" s="6"/>
      <c r="M74" s="6"/>
      <c r="N74" s="6"/>
    </row>
    <row r="75" spans="1:14" s="7" customFormat="1" ht="12.75">
      <c r="A75" s="43" t="s">
        <v>537</v>
      </c>
      <c r="B75" s="8">
        <v>14</v>
      </c>
      <c r="C75" s="8">
        <v>28</v>
      </c>
      <c r="D75" s="8">
        <v>3</v>
      </c>
      <c r="E75" s="10">
        <f>SUM(B75)/(C75)</f>
        <v>0.5</v>
      </c>
      <c r="F75" s="8">
        <v>151</v>
      </c>
      <c r="G75" s="16">
        <f>SUM(F75)/(C75)</f>
        <v>5.392857142857143</v>
      </c>
      <c r="H75" s="8">
        <v>1</v>
      </c>
      <c r="I75" s="1">
        <v>24</v>
      </c>
      <c r="J75" s="8">
        <v>1</v>
      </c>
      <c r="K75" s="8"/>
      <c r="L75" s="8"/>
      <c r="M75" s="8"/>
      <c r="N75" s="8"/>
    </row>
    <row r="76" spans="1:14" s="7" customFormat="1" ht="12.75">
      <c r="A76" s="43" t="s">
        <v>525</v>
      </c>
      <c r="B76" s="8">
        <v>11</v>
      </c>
      <c r="C76" s="8">
        <v>23</v>
      </c>
      <c r="D76" s="8">
        <v>2</v>
      </c>
      <c r="E76" s="10">
        <f>SUM(B76)/(C76)</f>
        <v>0.4782608695652174</v>
      </c>
      <c r="F76" s="8">
        <v>115</v>
      </c>
      <c r="G76" s="16">
        <f>SUM(F76)/(C76)</f>
        <v>5</v>
      </c>
      <c r="H76" s="8">
        <v>0</v>
      </c>
      <c r="I76" s="1">
        <v>17</v>
      </c>
      <c r="J76" s="8">
        <v>0</v>
      </c>
      <c r="K76" s="8"/>
      <c r="L76" s="8"/>
      <c r="M76" s="8"/>
      <c r="N76" s="8"/>
    </row>
    <row r="77" spans="1:14" s="7" customFormat="1" ht="12.75">
      <c r="A77" s="43" t="s">
        <v>529</v>
      </c>
      <c r="B77" s="8">
        <v>11</v>
      </c>
      <c r="C77" s="8">
        <v>26</v>
      </c>
      <c r="D77" s="8">
        <v>2</v>
      </c>
      <c r="E77" s="10">
        <f>SUM(B77)/(C77)</f>
        <v>0.4230769230769231</v>
      </c>
      <c r="F77" s="8">
        <v>112</v>
      </c>
      <c r="G77" s="16">
        <f>SUM(F77)/(C77)</f>
        <v>4.3076923076923075</v>
      </c>
      <c r="H77" s="8">
        <v>0</v>
      </c>
      <c r="I77" s="1">
        <v>25</v>
      </c>
      <c r="J77" s="8">
        <v>2</v>
      </c>
      <c r="K77" s="8"/>
      <c r="L77" s="8"/>
      <c r="M77" s="8"/>
      <c r="N77" s="8"/>
    </row>
    <row r="78" spans="1:14" s="7" customFormat="1" ht="12.75">
      <c r="A78" s="49" t="s">
        <v>97</v>
      </c>
      <c r="B78" s="8">
        <v>0</v>
      </c>
      <c r="C78" s="8">
        <v>1</v>
      </c>
      <c r="D78" s="8"/>
      <c r="E78" s="10"/>
      <c r="F78" s="8"/>
      <c r="G78" s="16"/>
      <c r="H78" s="8"/>
      <c r="I78" s="1"/>
      <c r="J78" s="8"/>
      <c r="K78" s="8"/>
      <c r="L78" s="8"/>
      <c r="M78" s="8"/>
      <c r="N78" s="8"/>
    </row>
    <row r="79" spans="1:14" s="5" customFormat="1" ht="12">
      <c r="A79" s="5" t="s">
        <v>8</v>
      </c>
      <c r="B79" s="6">
        <f>SUM(B75:B78)</f>
        <v>36</v>
      </c>
      <c r="C79" s="6">
        <f>SUM(C75:C78)</f>
        <v>78</v>
      </c>
      <c r="D79" s="6">
        <f>SUM(D75:D78)</f>
        <v>7</v>
      </c>
      <c r="E79" s="17">
        <f>SUM(B79)/(C79)</f>
        <v>0.46153846153846156</v>
      </c>
      <c r="F79" s="6">
        <f>SUM(F75:F78)</f>
        <v>378</v>
      </c>
      <c r="G79" s="18">
        <f>SUM(F79)/(C79)</f>
        <v>4.846153846153846</v>
      </c>
      <c r="H79" s="6">
        <f>SUM(H75:H78)</f>
        <v>1</v>
      </c>
      <c r="I79" s="6">
        <v>25</v>
      </c>
      <c r="J79" s="6">
        <f>SUM(J75:J78)</f>
        <v>3</v>
      </c>
      <c r="K79" s="6"/>
      <c r="L79" s="6"/>
      <c r="M79" s="6"/>
      <c r="N79" s="6"/>
    </row>
    <row r="80" spans="1:14" s="5" customFormat="1" ht="12.75" thickBot="1">
      <c r="A80" s="5" t="s">
        <v>11</v>
      </c>
      <c r="B80" s="6">
        <f>M48</f>
        <v>110</v>
      </c>
      <c r="C80" s="6">
        <f>M49</f>
        <v>189</v>
      </c>
      <c r="D80" s="6">
        <f>M50</f>
        <v>9</v>
      </c>
      <c r="E80" s="17">
        <f>SUM(B80)/(C80)</f>
        <v>0.582010582010582</v>
      </c>
      <c r="F80" s="6">
        <f>M46</f>
        <v>1483</v>
      </c>
      <c r="G80" s="18">
        <f>SUM(F80)/(C80)</f>
        <v>7.8465608465608465</v>
      </c>
      <c r="H80" s="6">
        <v>12</v>
      </c>
      <c r="I80" s="6" t="s">
        <v>534</v>
      </c>
      <c r="J80" s="36">
        <v>21</v>
      </c>
      <c r="K80" s="6"/>
      <c r="L80" s="6"/>
      <c r="M80" s="6"/>
      <c r="N80" s="6"/>
    </row>
    <row r="81" spans="1:14" s="5" customFormat="1" ht="12.75" thickTop="1">
      <c r="A81" s="31" t="s">
        <v>48</v>
      </c>
      <c r="B81" s="32" t="s">
        <v>49</v>
      </c>
      <c r="C81" s="32" t="s">
        <v>40</v>
      </c>
      <c r="D81" s="32" t="s">
        <v>9</v>
      </c>
      <c r="E81" s="32" t="s">
        <v>41</v>
      </c>
      <c r="F81" s="32" t="s">
        <v>42</v>
      </c>
      <c r="G81" s="32" t="s">
        <v>539</v>
      </c>
      <c r="H81" s="32"/>
      <c r="I81" s="32"/>
      <c r="J81" s="6"/>
      <c r="K81" s="6"/>
      <c r="L81" s="6"/>
      <c r="M81" s="6"/>
      <c r="N81" s="6"/>
    </row>
    <row r="82" spans="1:14" s="7" customFormat="1" ht="12.75">
      <c r="A82" s="7" t="s">
        <v>533</v>
      </c>
      <c r="B82" s="8">
        <v>9</v>
      </c>
      <c r="C82" s="8">
        <v>92</v>
      </c>
      <c r="D82" s="9">
        <f aca="true" t="shared" si="17" ref="D82:D91">SUM(C82)/(B82)</f>
        <v>10.222222222222221</v>
      </c>
      <c r="E82" s="1">
        <v>17</v>
      </c>
      <c r="F82" s="8">
        <v>1</v>
      </c>
      <c r="G82" s="8">
        <v>0</v>
      </c>
      <c r="H82" s="8"/>
      <c r="I82" s="8"/>
      <c r="J82" s="8"/>
      <c r="K82" s="8"/>
      <c r="L82" s="8"/>
      <c r="M82" s="8"/>
      <c r="N82" s="8"/>
    </row>
    <row r="83" spans="1:14" s="7" customFormat="1" ht="12.75">
      <c r="A83" s="7" t="s">
        <v>526</v>
      </c>
      <c r="B83" s="8">
        <v>8</v>
      </c>
      <c r="C83" s="8">
        <v>107</v>
      </c>
      <c r="D83" s="9">
        <f t="shared" si="17"/>
        <v>13.375</v>
      </c>
      <c r="E83" s="1">
        <v>25</v>
      </c>
      <c r="F83" s="8">
        <v>0</v>
      </c>
      <c r="G83" s="8">
        <v>2</v>
      </c>
      <c r="H83" s="8"/>
      <c r="I83" s="8"/>
      <c r="J83" s="8"/>
      <c r="K83" s="8"/>
      <c r="L83" s="8"/>
      <c r="M83" s="8"/>
      <c r="N83" s="8"/>
    </row>
    <row r="84" spans="1:14" s="7" customFormat="1" ht="12.75">
      <c r="A84" s="7" t="s">
        <v>530</v>
      </c>
      <c r="B84" s="8">
        <v>6</v>
      </c>
      <c r="C84" s="8">
        <v>60</v>
      </c>
      <c r="D84" s="9">
        <f t="shared" si="17"/>
        <v>10</v>
      </c>
      <c r="E84" s="1">
        <v>16</v>
      </c>
      <c r="F84" s="8">
        <v>0</v>
      </c>
      <c r="G84" s="8">
        <v>0</v>
      </c>
      <c r="H84" s="8"/>
      <c r="I84" s="8"/>
      <c r="J84" s="8"/>
      <c r="K84" s="8"/>
      <c r="L84" s="8"/>
      <c r="M84" s="8"/>
      <c r="N84" s="8"/>
    </row>
    <row r="85" spans="1:14" s="7" customFormat="1" ht="12.75">
      <c r="A85" s="7" t="s">
        <v>532</v>
      </c>
      <c r="B85" s="8">
        <v>5</v>
      </c>
      <c r="C85" s="8">
        <v>46</v>
      </c>
      <c r="D85" s="9">
        <f t="shared" si="17"/>
        <v>9.2</v>
      </c>
      <c r="E85" s="1">
        <v>15</v>
      </c>
      <c r="F85" s="8">
        <v>0</v>
      </c>
      <c r="G85" s="8">
        <v>0</v>
      </c>
      <c r="H85" s="8"/>
      <c r="I85" s="8"/>
      <c r="J85" s="8"/>
      <c r="K85" s="8"/>
      <c r="L85" s="8"/>
      <c r="M85" s="8"/>
      <c r="N85" s="8"/>
    </row>
    <row r="86" spans="1:14" s="7" customFormat="1" ht="12.75">
      <c r="A86" s="43" t="s">
        <v>567</v>
      </c>
      <c r="B86" s="8">
        <v>3</v>
      </c>
      <c r="C86" s="8">
        <v>33</v>
      </c>
      <c r="D86" s="9">
        <f t="shared" si="17"/>
        <v>11</v>
      </c>
      <c r="E86" s="1">
        <v>15</v>
      </c>
      <c r="F86" s="8">
        <v>0</v>
      </c>
      <c r="G86" s="8">
        <v>0</v>
      </c>
      <c r="H86" s="8"/>
      <c r="I86" s="8"/>
      <c r="J86" s="8"/>
      <c r="K86" s="8"/>
      <c r="L86" s="8"/>
      <c r="M86" s="8"/>
      <c r="N86" s="8"/>
    </row>
    <row r="87" spans="1:14" s="7" customFormat="1" ht="12.75">
      <c r="A87" s="7" t="s">
        <v>525</v>
      </c>
      <c r="B87" s="8">
        <v>3</v>
      </c>
      <c r="C87" s="8">
        <v>10</v>
      </c>
      <c r="D87" s="9">
        <f t="shared" si="17"/>
        <v>3.3333333333333335</v>
      </c>
      <c r="E87" s="1">
        <v>4</v>
      </c>
      <c r="F87" s="8">
        <v>0</v>
      </c>
      <c r="G87" s="8">
        <v>0</v>
      </c>
      <c r="H87" s="8"/>
      <c r="I87" s="8"/>
      <c r="J87" s="8"/>
      <c r="K87" s="8"/>
      <c r="L87" s="8"/>
      <c r="M87" s="8"/>
      <c r="N87" s="8"/>
    </row>
    <row r="88" spans="1:14" s="7" customFormat="1" ht="12.75">
      <c r="A88" s="7" t="s">
        <v>572</v>
      </c>
      <c r="B88" s="8">
        <v>1</v>
      </c>
      <c r="C88" s="8">
        <v>20</v>
      </c>
      <c r="D88" s="9">
        <f t="shared" si="17"/>
        <v>20</v>
      </c>
      <c r="E88" s="1">
        <v>20</v>
      </c>
      <c r="F88" s="8">
        <v>0</v>
      </c>
      <c r="G88" s="8">
        <v>1</v>
      </c>
      <c r="H88" s="8"/>
      <c r="I88" s="8"/>
      <c r="J88" s="8"/>
      <c r="K88" s="8"/>
      <c r="L88" s="8"/>
      <c r="M88" s="8"/>
      <c r="N88" s="8"/>
    </row>
    <row r="89" spans="1:14" s="7" customFormat="1" ht="12.75">
      <c r="A89" s="7" t="s">
        <v>528</v>
      </c>
      <c r="B89" s="8">
        <v>1</v>
      </c>
      <c r="C89" s="8">
        <v>10</v>
      </c>
      <c r="D89" s="9">
        <f t="shared" si="17"/>
        <v>10</v>
      </c>
      <c r="E89" s="1">
        <v>10</v>
      </c>
      <c r="F89" s="8">
        <v>0</v>
      </c>
      <c r="G89" s="8">
        <v>0</v>
      </c>
      <c r="H89" s="8"/>
      <c r="I89" s="8"/>
      <c r="J89" s="8"/>
      <c r="K89" s="8"/>
      <c r="L89" s="8"/>
      <c r="M89" s="8"/>
      <c r="N89" s="8"/>
    </row>
    <row r="90" spans="1:14" s="5" customFormat="1" ht="12">
      <c r="A90" s="5" t="s">
        <v>8</v>
      </c>
      <c r="B90" s="6">
        <f>SUM(B82:B89)</f>
        <v>36</v>
      </c>
      <c r="C90" s="6">
        <f>SUM(C82:C89)</f>
        <v>378</v>
      </c>
      <c r="D90" s="15">
        <f t="shared" si="17"/>
        <v>10.5</v>
      </c>
      <c r="E90" s="6">
        <v>25</v>
      </c>
      <c r="F90" s="6">
        <f>SUM(F82:F89)</f>
        <v>1</v>
      </c>
      <c r="G90" s="6">
        <f>SUM(G82:G89)</f>
        <v>3</v>
      </c>
      <c r="H90" s="6"/>
      <c r="I90" s="6"/>
      <c r="J90" s="6"/>
      <c r="K90" s="6"/>
      <c r="L90" s="6"/>
      <c r="M90" s="6"/>
      <c r="N90" s="6"/>
    </row>
    <row r="91" spans="1:14" s="5" customFormat="1" ht="12.75" thickBot="1">
      <c r="A91" s="5" t="s">
        <v>11</v>
      </c>
      <c r="B91" s="6">
        <f>M48</f>
        <v>110</v>
      </c>
      <c r="C91" s="6">
        <f>M46</f>
        <v>1483</v>
      </c>
      <c r="D91" s="15">
        <f t="shared" si="17"/>
        <v>13.481818181818182</v>
      </c>
      <c r="E91" s="6" t="s">
        <v>534</v>
      </c>
      <c r="F91" s="6">
        <f>H80</f>
        <v>12</v>
      </c>
      <c r="G91" s="6">
        <v>21</v>
      </c>
      <c r="H91" s="6"/>
      <c r="I91" s="6"/>
      <c r="J91" s="6"/>
      <c r="K91" s="6"/>
      <c r="L91" s="6"/>
      <c r="M91" s="6"/>
      <c r="N91" s="6"/>
    </row>
    <row r="92" spans="1:14" s="5" customFormat="1" ht="12.75" thickTop="1">
      <c r="A92" s="31"/>
      <c r="B92" s="32" t="s">
        <v>42</v>
      </c>
      <c r="C92" s="32" t="s">
        <v>42</v>
      </c>
      <c r="D92" s="32" t="s">
        <v>42</v>
      </c>
      <c r="E92" s="32"/>
      <c r="F92" s="32"/>
      <c r="G92" s="32"/>
      <c r="H92" s="32"/>
      <c r="I92" s="32"/>
      <c r="J92" s="6"/>
      <c r="K92" s="6"/>
      <c r="L92" s="6"/>
      <c r="M92" s="6"/>
      <c r="N92" s="6"/>
    </row>
    <row r="93" spans="1:14" s="5" customFormat="1" ht="12">
      <c r="A93" s="5" t="s">
        <v>50</v>
      </c>
      <c r="B93" s="6" t="s">
        <v>51</v>
      </c>
      <c r="C93" s="6" t="s">
        <v>49</v>
      </c>
      <c r="D93" s="6" t="s">
        <v>95</v>
      </c>
      <c r="E93" s="6" t="s">
        <v>53</v>
      </c>
      <c r="F93" s="6" t="s">
        <v>54</v>
      </c>
      <c r="G93" s="6" t="s">
        <v>55</v>
      </c>
      <c r="H93" s="6" t="s">
        <v>56</v>
      </c>
      <c r="I93" s="6" t="s">
        <v>57</v>
      </c>
      <c r="J93" s="6"/>
      <c r="K93" s="6"/>
      <c r="L93" s="6"/>
      <c r="M93" s="6"/>
      <c r="N93" s="6"/>
    </row>
    <row r="94" spans="1:14" s="7" customFormat="1" ht="12.75">
      <c r="A94" s="7" t="s">
        <v>526</v>
      </c>
      <c r="B94" s="8">
        <v>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f aca="true" t="shared" si="18" ref="I94:I103">SUM(B94*6)+(C94*6)+(D94*6)+(E94)+(F94*2)+(G94*3)+(H94*2)</f>
        <v>42</v>
      </c>
      <c r="J94" s="8"/>
      <c r="K94" s="8"/>
      <c r="L94" s="8"/>
      <c r="M94" s="8"/>
      <c r="N94" s="8"/>
    </row>
    <row r="95" spans="1:14" s="7" customFormat="1" ht="12.75">
      <c r="A95" s="7" t="s">
        <v>530</v>
      </c>
      <c r="B95" s="8">
        <v>4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f t="shared" si="18"/>
        <v>24</v>
      </c>
      <c r="J95" s="8"/>
      <c r="K95" s="8"/>
      <c r="L95" s="8"/>
      <c r="M95" s="8"/>
      <c r="N95" s="8"/>
    </row>
    <row r="96" spans="1:14" s="7" customFormat="1" ht="12.75">
      <c r="A96" s="7" t="s">
        <v>551</v>
      </c>
      <c r="B96" s="8">
        <v>0</v>
      </c>
      <c r="C96" s="8">
        <v>0</v>
      </c>
      <c r="D96" s="8">
        <v>0</v>
      </c>
      <c r="E96" s="8">
        <v>13</v>
      </c>
      <c r="F96" s="8">
        <v>0</v>
      </c>
      <c r="G96" s="8">
        <v>1</v>
      </c>
      <c r="H96" s="8">
        <v>0</v>
      </c>
      <c r="I96" s="8">
        <f t="shared" si="18"/>
        <v>16</v>
      </c>
      <c r="J96" s="8"/>
      <c r="K96" s="8"/>
      <c r="L96" s="8"/>
      <c r="M96" s="8"/>
      <c r="N96" s="8"/>
    </row>
    <row r="97" spans="1:14" s="7" customFormat="1" ht="12.75">
      <c r="A97" s="7" t="s">
        <v>537</v>
      </c>
      <c r="B97" s="8">
        <v>2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f t="shared" si="18"/>
        <v>12</v>
      </c>
      <c r="J97" s="8"/>
      <c r="K97" s="8"/>
      <c r="L97" s="8"/>
      <c r="M97" s="8"/>
      <c r="N97" s="8"/>
    </row>
    <row r="98" spans="1:14" s="7" customFormat="1" ht="12.75">
      <c r="A98" s="7" t="s">
        <v>525</v>
      </c>
      <c r="B98" s="8">
        <v>1</v>
      </c>
      <c r="C98" s="8">
        <v>0</v>
      </c>
      <c r="D98" s="8">
        <v>0</v>
      </c>
      <c r="E98" s="8">
        <v>0</v>
      </c>
      <c r="F98" s="8">
        <v>3</v>
      </c>
      <c r="G98" s="8">
        <v>0</v>
      </c>
      <c r="H98" s="8">
        <v>0</v>
      </c>
      <c r="I98" s="8">
        <f t="shared" si="18"/>
        <v>12</v>
      </c>
      <c r="J98" s="8"/>
      <c r="K98" s="8"/>
      <c r="L98" s="8"/>
      <c r="M98" s="8"/>
      <c r="N98" s="8"/>
    </row>
    <row r="99" spans="1:14" s="7" customFormat="1" ht="12.75">
      <c r="A99" s="7" t="s">
        <v>527</v>
      </c>
      <c r="B99" s="8">
        <v>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18"/>
        <v>12</v>
      </c>
      <c r="J99" s="8"/>
      <c r="K99" s="8"/>
      <c r="L99" s="8"/>
      <c r="M99" s="8"/>
      <c r="N99" s="8"/>
    </row>
    <row r="100" spans="1:14" s="7" customFormat="1" ht="12.75">
      <c r="A100" s="7" t="s">
        <v>533</v>
      </c>
      <c r="B100" s="8">
        <v>0</v>
      </c>
      <c r="C100" s="8">
        <v>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f t="shared" si="18"/>
        <v>6</v>
      </c>
      <c r="J100" s="8"/>
      <c r="K100" s="8"/>
      <c r="L100" s="8"/>
      <c r="M100" s="8"/>
      <c r="N100" s="8"/>
    </row>
    <row r="101" spans="1:14" s="7" customFormat="1" ht="12.75">
      <c r="A101" s="7" t="s">
        <v>535</v>
      </c>
      <c r="B101" s="8">
        <v>0</v>
      </c>
      <c r="C101" s="8">
        <v>0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f t="shared" si="18"/>
        <v>6</v>
      </c>
      <c r="J101" s="8"/>
      <c r="K101" s="8"/>
      <c r="L101" s="8"/>
      <c r="M101" s="8"/>
      <c r="N101" s="8"/>
    </row>
    <row r="102" spans="1:14" s="5" customFormat="1" ht="12">
      <c r="A102" s="5" t="s">
        <v>8</v>
      </c>
      <c r="B102" s="6">
        <f aca="true" t="shared" si="19" ref="B102:H102">SUM(B94:B101)</f>
        <v>16</v>
      </c>
      <c r="C102" s="6">
        <f t="shared" si="19"/>
        <v>1</v>
      </c>
      <c r="D102" s="6">
        <f t="shared" si="19"/>
        <v>1</v>
      </c>
      <c r="E102" s="6">
        <f t="shared" si="19"/>
        <v>13</v>
      </c>
      <c r="F102" s="6">
        <f t="shared" si="19"/>
        <v>3</v>
      </c>
      <c r="G102" s="6">
        <f t="shared" si="19"/>
        <v>1</v>
      </c>
      <c r="H102" s="6">
        <f t="shared" si="19"/>
        <v>0</v>
      </c>
      <c r="I102" s="6">
        <f t="shared" si="18"/>
        <v>130</v>
      </c>
      <c r="J102" s="6"/>
      <c r="K102" s="6"/>
      <c r="L102" s="6"/>
      <c r="M102" s="6"/>
      <c r="N102" s="6"/>
    </row>
    <row r="103" spans="1:14" s="5" customFormat="1" ht="12.75" thickBot="1">
      <c r="A103" s="35" t="s">
        <v>11</v>
      </c>
      <c r="B103" s="36">
        <f>F73</f>
        <v>16</v>
      </c>
      <c r="C103" s="36">
        <f>H80</f>
        <v>12</v>
      </c>
      <c r="D103" s="36">
        <f>SUM(F119+F123+F131)</f>
        <v>1</v>
      </c>
      <c r="E103" s="36">
        <v>24</v>
      </c>
      <c r="F103" s="36">
        <v>2</v>
      </c>
      <c r="G103" s="36">
        <v>3</v>
      </c>
      <c r="H103" s="36">
        <v>0</v>
      </c>
      <c r="I103" s="36">
        <f t="shared" si="18"/>
        <v>211</v>
      </c>
      <c r="J103" s="6"/>
      <c r="K103" s="6"/>
      <c r="L103" s="6"/>
      <c r="M103" s="6"/>
      <c r="N103" s="6"/>
    </row>
    <row r="104" spans="1:15" s="5" customFormat="1" ht="12.75" thickTop="1">
      <c r="A104" s="31" t="s">
        <v>58</v>
      </c>
      <c r="B104" s="32" t="s">
        <v>59</v>
      </c>
      <c r="C104" s="32" t="s">
        <v>60</v>
      </c>
      <c r="D104" s="32" t="s">
        <v>46</v>
      </c>
      <c r="E104" s="32" t="s">
        <v>85</v>
      </c>
      <c r="F104" s="32" t="s">
        <v>61</v>
      </c>
      <c r="G104" s="32" t="s">
        <v>46</v>
      </c>
      <c r="H104" s="32" t="s">
        <v>41</v>
      </c>
      <c r="I104" s="32" t="s">
        <v>57</v>
      </c>
      <c r="J104" s="34" t="s">
        <v>62</v>
      </c>
      <c r="K104" s="32"/>
      <c r="L104" s="32"/>
      <c r="M104" s="32"/>
      <c r="N104" s="29"/>
      <c r="O104" s="28"/>
    </row>
    <row r="105" spans="1:15" s="7" customFormat="1" ht="12.75">
      <c r="A105" s="43" t="s">
        <v>551</v>
      </c>
      <c r="B105" s="8">
        <v>13</v>
      </c>
      <c r="C105" s="11">
        <v>14</v>
      </c>
      <c r="D105" s="10">
        <f>SUM(B105/C105)</f>
        <v>0.9285714285714286</v>
      </c>
      <c r="E105" s="20">
        <v>1</v>
      </c>
      <c r="F105" s="20">
        <v>1</v>
      </c>
      <c r="G105" s="118">
        <f>SUM(E105/F105)</f>
        <v>1</v>
      </c>
      <c r="H105" s="8">
        <v>21</v>
      </c>
      <c r="I105" s="8">
        <f>SUM(B105)+(E105*3)</f>
        <v>16</v>
      </c>
      <c r="J105" s="117" t="s">
        <v>607</v>
      </c>
      <c r="K105" s="119"/>
      <c r="L105" s="119"/>
      <c r="M105" s="119"/>
      <c r="N105" s="119"/>
      <c r="O105" s="77"/>
    </row>
    <row r="106" spans="1:14" s="5" customFormat="1" ht="12">
      <c r="A106" s="5" t="s">
        <v>8</v>
      </c>
      <c r="B106" s="6">
        <f>SUM(B105:B105)</f>
        <v>13</v>
      </c>
      <c r="C106" s="6">
        <f>SUM(C105:C105)</f>
        <v>14</v>
      </c>
      <c r="D106" s="17">
        <f>SUM(B106/C106)</f>
        <v>0.9285714285714286</v>
      </c>
      <c r="E106" s="6">
        <f>SUM(E105:E105)</f>
        <v>1</v>
      </c>
      <c r="F106" s="6">
        <f>SUM(F105:F105)</f>
        <v>1</v>
      </c>
      <c r="G106" s="30">
        <f>SUM(E106/F106)</f>
        <v>1</v>
      </c>
      <c r="H106" s="6">
        <v>21</v>
      </c>
      <c r="I106" s="6">
        <f>SUM(I105:I105)</f>
        <v>16</v>
      </c>
      <c r="J106" s="21" t="s">
        <v>607</v>
      </c>
      <c r="K106" s="6"/>
      <c r="L106" s="6"/>
      <c r="M106" s="6"/>
      <c r="N106" s="6"/>
    </row>
    <row r="107" spans="1:14" s="5" customFormat="1" ht="12.75" thickBot="1">
      <c r="A107" s="28" t="s">
        <v>11</v>
      </c>
      <c r="B107" s="29">
        <v>24</v>
      </c>
      <c r="C107" s="29">
        <v>26</v>
      </c>
      <c r="D107" s="30">
        <f>SUM(B107/C107)</f>
        <v>0.9230769230769231</v>
      </c>
      <c r="E107" s="29">
        <v>3</v>
      </c>
      <c r="F107" s="29">
        <v>7</v>
      </c>
      <c r="G107" s="30">
        <f>SUM(E107/F107)</f>
        <v>0.42857142857142855</v>
      </c>
      <c r="H107" s="29">
        <v>34</v>
      </c>
      <c r="I107" s="29">
        <f>SUM(B107)+(E107*3)</f>
        <v>33</v>
      </c>
      <c r="J107" s="45" t="s">
        <v>682</v>
      </c>
      <c r="K107" s="6"/>
      <c r="L107" s="6"/>
      <c r="M107" s="6"/>
      <c r="N107" s="6"/>
    </row>
    <row r="108" spans="1:14" s="5" customFormat="1" ht="12.75" thickTop="1">
      <c r="A108" s="31" t="s">
        <v>63</v>
      </c>
      <c r="B108" s="32" t="s">
        <v>52</v>
      </c>
      <c r="C108" s="32" t="s">
        <v>40</v>
      </c>
      <c r="D108" s="46" t="s">
        <v>9</v>
      </c>
      <c r="E108" s="32" t="s">
        <v>41</v>
      </c>
      <c r="F108" s="32" t="s">
        <v>42</v>
      </c>
      <c r="G108" s="30"/>
      <c r="H108" s="29"/>
      <c r="I108" s="29"/>
      <c r="J108" s="29"/>
      <c r="K108" s="29"/>
      <c r="L108" s="29"/>
      <c r="M108" s="29"/>
      <c r="N108" s="29"/>
    </row>
    <row r="109" spans="1:14" s="7" customFormat="1" ht="12.75">
      <c r="A109" s="7" t="s">
        <v>536</v>
      </c>
      <c r="B109" s="8">
        <v>4</v>
      </c>
      <c r="C109" s="8">
        <v>123</v>
      </c>
      <c r="D109" s="9">
        <f aca="true" t="shared" si="20" ref="D109:D117">SUM(C109)/(B109)</f>
        <v>30.75</v>
      </c>
      <c r="E109" s="1">
        <v>52</v>
      </c>
      <c r="F109" s="8">
        <v>0</v>
      </c>
      <c r="G109" s="10"/>
      <c r="H109" s="8"/>
      <c r="I109" s="8"/>
      <c r="J109" s="8"/>
      <c r="K109" s="8"/>
      <c r="L109" s="8"/>
      <c r="M109" s="8"/>
      <c r="N109" s="8"/>
    </row>
    <row r="110" spans="1:14" s="7" customFormat="1" ht="12.75">
      <c r="A110" s="7" t="s">
        <v>567</v>
      </c>
      <c r="B110" s="8">
        <v>5</v>
      </c>
      <c r="C110" s="8">
        <v>97</v>
      </c>
      <c r="D110" s="9">
        <f t="shared" si="20"/>
        <v>19.4</v>
      </c>
      <c r="E110" s="1">
        <v>33</v>
      </c>
      <c r="F110" s="8">
        <v>0</v>
      </c>
      <c r="G110" s="10"/>
      <c r="H110" s="8"/>
      <c r="I110" s="8"/>
      <c r="J110" s="8"/>
      <c r="K110" s="8"/>
      <c r="L110" s="8"/>
      <c r="M110" s="8"/>
      <c r="N110" s="8"/>
    </row>
    <row r="111" spans="1:14" s="7" customFormat="1" ht="12.75">
      <c r="A111" s="7" t="s">
        <v>526</v>
      </c>
      <c r="B111" s="8">
        <v>8</v>
      </c>
      <c r="C111" s="8">
        <v>92</v>
      </c>
      <c r="D111" s="9">
        <f t="shared" si="20"/>
        <v>11.5</v>
      </c>
      <c r="E111" s="1">
        <v>24</v>
      </c>
      <c r="F111" s="8">
        <v>0</v>
      </c>
      <c r="G111" s="10"/>
      <c r="H111" s="8"/>
      <c r="I111" s="8"/>
      <c r="J111" s="8"/>
      <c r="K111" s="8"/>
      <c r="L111" s="8"/>
      <c r="M111" s="8"/>
      <c r="N111" s="8"/>
    </row>
    <row r="112" spans="1:14" s="7" customFormat="1" ht="12.75">
      <c r="A112" s="43" t="s">
        <v>533</v>
      </c>
      <c r="B112" s="8">
        <v>4</v>
      </c>
      <c r="C112" s="8">
        <v>74</v>
      </c>
      <c r="D112" s="9">
        <f t="shared" si="20"/>
        <v>18.5</v>
      </c>
      <c r="E112" s="1">
        <v>24</v>
      </c>
      <c r="F112" s="8">
        <v>0</v>
      </c>
      <c r="G112" s="10"/>
      <c r="H112" s="8"/>
      <c r="I112" s="8"/>
      <c r="J112" s="8"/>
      <c r="K112" s="8"/>
      <c r="L112" s="8"/>
      <c r="M112" s="8"/>
      <c r="N112" s="8"/>
    </row>
    <row r="113" spans="1:14" s="7" customFormat="1" ht="12.75">
      <c r="A113" s="7" t="s">
        <v>536</v>
      </c>
      <c r="B113" s="8">
        <v>2</v>
      </c>
      <c r="C113" s="8">
        <v>39</v>
      </c>
      <c r="D113" s="9">
        <f t="shared" si="20"/>
        <v>19.5</v>
      </c>
      <c r="E113" s="1">
        <v>21</v>
      </c>
      <c r="F113" s="8">
        <v>0</v>
      </c>
      <c r="G113" s="10"/>
      <c r="H113" s="8"/>
      <c r="I113" s="8"/>
      <c r="J113" s="8"/>
      <c r="K113" s="8"/>
      <c r="L113" s="8"/>
      <c r="M113" s="8"/>
      <c r="N113" s="8"/>
    </row>
    <row r="114" spans="1:14" s="7" customFormat="1" ht="12.75">
      <c r="A114" s="7" t="s">
        <v>557</v>
      </c>
      <c r="B114" s="8">
        <v>2</v>
      </c>
      <c r="C114" s="8">
        <v>30</v>
      </c>
      <c r="D114" s="9">
        <f t="shared" si="20"/>
        <v>15</v>
      </c>
      <c r="E114" s="1">
        <v>15</v>
      </c>
      <c r="F114" s="8">
        <v>0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7" t="s">
        <v>549</v>
      </c>
      <c r="B115" s="8">
        <v>1</v>
      </c>
      <c r="C115" s="8">
        <v>12</v>
      </c>
      <c r="D115" s="9">
        <f t="shared" si="20"/>
        <v>12</v>
      </c>
      <c r="E115" s="1">
        <v>12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7" t="s">
        <v>530</v>
      </c>
      <c r="B116" s="8">
        <v>1</v>
      </c>
      <c r="C116" s="8">
        <v>6</v>
      </c>
      <c r="D116" s="9">
        <f t="shared" si="20"/>
        <v>6</v>
      </c>
      <c r="E116" s="1">
        <v>6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7" customFormat="1" ht="12.75">
      <c r="A117" s="7" t="s">
        <v>537</v>
      </c>
      <c r="B117" s="8">
        <v>1</v>
      </c>
      <c r="C117" s="8">
        <v>4</v>
      </c>
      <c r="D117" s="9">
        <f t="shared" si="20"/>
        <v>4</v>
      </c>
      <c r="E117" s="1">
        <v>4</v>
      </c>
      <c r="F117" s="8">
        <v>0</v>
      </c>
      <c r="G117" s="10"/>
      <c r="H117" s="8"/>
      <c r="I117" s="8"/>
      <c r="J117" s="8"/>
      <c r="K117" s="8"/>
      <c r="L117" s="8"/>
      <c r="M117" s="8"/>
      <c r="N117" s="8"/>
    </row>
    <row r="118" spans="1:14" s="5" customFormat="1" ht="12">
      <c r="A118" s="5" t="s">
        <v>8</v>
      </c>
      <c r="B118" s="6">
        <f>SUM(B109:B117)</f>
        <v>28</v>
      </c>
      <c r="C118" s="6">
        <f>SUM(C109:C117)</f>
        <v>477</v>
      </c>
      <c r="D118" s="15">
        <f>SUM(C118/B118)</f>
        <v>17.035714285714285</v>
      </c>
      <c r="E118" s="6">
        <v>52</v>
      </c>
      <c r="F118" s="6">
        <f>SUM(F109:F117)</f>
        <v>0</v>
      </c>
      <c r="G118" s="17"/>
      <c r="H118" s="6"/>
      <c r="I118" s="6"/>
      <c r="J118" s="6"/>
      <c r="K118" s="6"/>
      <c r="L118" s="6"/>
      <c r="M118" s="6"/>
      <c r="N118" s="6"/>
    </row>
    <row r="119" spans="1:14" s="5" customFormat="1" ht="12.75" thickBot="1">
      <c r="A119" s="5" t="s">
        <v>11</v>
      </c>
      <c r="B119" s="6">
        <v>23</v>
      </c>
      <c r="C119" s="6">
        <v>363</v>
      </c>
      <c r="D119" s="15">
        <f>SUM(C119/B119)</f>
        <v>15.782608695652174</v>
      </c>
      <c r="E119" s="6">
        <v>34</v>
      </c>
      <c r="F119" s="6">
        <v>0</v>
      </c>
      <c r="G119" s="17"/>
      <c r="H119" s="6"/>
      <c r="I119" s="6"/>
      <c r="J119" s="6"/>
      <c r="K119" s="6"/>
      <c r="L119" s="6"/>
      <c r="M119" s="6"/>
      <c r="N119" s="6"/>
    </row>
    <row r="120" spans="1:14" s="5" customFormat="1" ht="12.75" thickTop="1">
      <c r="A120" s="31" t="s">
        <v>64</v>
      </c>
      <c r="B120" s="32" t="s">
        <v>52</v>
      </c>
      <c r="C120" s="32" t="s">
        <v>40</v>
      </c>
      <c r="D120" s="37" t="s">
        <v>9</v>
      </c>
      <c r="E120" s="32" t="s">
        <v>41</v>
      </c>
      <c r="F120" s="32" t="s">
        <v>42</v>
      </c>
      <c r="G120" s="17"/>
      <c r="H120" s="6"/>
      <c r="I120" s="6"/>
      <c r="J120" s="6"/>
      <c r="K120" s="6"/>
      <c r="L120" s="6"/>
      <c r="M120" s="6"/>
      <c r="N120" s="6"/>
    </row>
    <row r="121" spans="1:14" s="7" customFormat="1" ht="12.75">
      <c r="A121" s="43" t="s">
        <v>526</v>
      </c>
      <c r="B121" s="8">
        <v>2</v>
      </c>
      <c r="C121" s="8">
        <v>5</v>
      </c>
      <c r="D121" s="9">
        <f>SUM(C121)/(B121)</f>
        <v>2.5</v>
      </c>
      <c r="E121" s="1">
        <v>3</v>
      </c>
      <c r="F121" s="8">
        <v>0</v>
      </c>
      <c r="G121" s="10"/>
      <c r="H121" s="8"/>
      <c r="I121" s="8"/>
      <c r="J121" s="8"/>
      <c r="K121" s="8"/>
      <c r="L121" s="8"/>
      <c r="M121" s="8"/>
      <c r="N121" s="8"/>
    </row>
    <row r="122" spans="1:14" s="5" customFormat="1" ht="12">
      <c r="A122" s="5" t="s">
        <v>8</v>
      </c>
      <c r="B122" s="6">
        <f>SUM(B121:B121)</f>
        <v>2</v>
      </c>
      <c r="C122" s="6">
        <f>SUM(C121:C121)</f>
        <v>5</v>
      </c>
      <c r="D122" s="15">
        <f>SUM(C122/B122)</f>
        <v>2.5</v>
      </c>
      <c r="E122" s="6">
        <v>3</v>
      </c>
      <c r="F122" s="6">
        <f>SUM(F121:F121)</f>
        <v>0</v>
      </c>
      <c r="G122" s="17"/>
      <c r="H122" s="6"/>
      <c r="I122" s="6"/>
      <c r="J122" s="6"/>
      <c r="K122" s="6"/>
      <c r="L122" s="6"/>
      <c r="M122" s="6"/>
      <c r="N122" s="6"/>
    </row>
    <row r="123" spans="1:14" s="5" customFormat="1" ht="12.75" thickBot="1">
      <c r="A123" s="5" t="s">
        <v>11</v>
      </c>
      <c r="B123" s="6">
        <v>7</v>
      </c>
      <c r="C123" s="6">
        <v>46</v>
      </c>
      <c r="D123" s="15">
        <f>SUM(C123/B123)</f>
        <v>6.571428571428571</v>
      </c>
      <c r="E123" s="6">
        <v>16</v>
      </c>
      <c r="F123" s="6">
        <v>0</v>
      </c>
      <c r="G123" s="17"/>
      <c r="H123" s="6"/>
      <c r="I123" s="6"/>
      <c r="J123" s="6"/>
      <c r="K123" s="6"/>
      <c r="L123" s="6"/>
      <c r="M123" s="6"/>
      <c r="N123" s="6"/>
    </row>
    <row r="124" spans="1:14" s="5" customFormat="1" ht="12.75" thickTop="1">
      <c r="A124" s="31" t="s">
        <v>65</v>
      </c>
      <c r="B124" s="32" t="s">
        <v>45</v>
      </c>
      <c r="C124" s="32" t="s">
        <v>40</v>
      </c>
      <c r="D124" s="32" t="s">
        <v>9</v>
      </c>
      <c r="E124" s="32" t="s">
        <v>41</v>
      </c>
      <c r="F124" s="32" t="s">
        <v>42</v>
      </c>
      <c r="G124" s="17"/>
      <c r="H124" s="6"/>
      <c r="I124" s="6"/>
      <c r="J124" s="6"/>
      <c r="K124" s="6"/>
      <c r="L124" s="6"/>
      <c r="M124" s="6"/>
      <c r="N124" s="6"/>
    </row>
    <row r="125" spans="1:14" s="7" customFormat="1" ht="12.75">
      <c r="A125" s="43" t="s">
        <v>532</v>
      </c>
      <c r="B125" s="8">
        <v>3</v>
      </c>
      <c r="C125" s="8">
        <v>23</v>
      </c>
      <c r="D125" s="9">
        <f aca="true" t="shared" si="21" ref="D125:D131">SUM(C125)/(B125)</f>
        <v>7.666666666666667</v>
      </c>
      <c r="E125" s="1">
        <v>18</v>
      </c>
      <c r="F125" s="11">
        <v>0</v>
      </c>
      <c r="G125" s="10"/>
      <c r="H125" s="8"/>
      <c r="I125" s="8"/>
      <c r="J125" s="8"/>
      <c r="K125" s="8"/>
      <c r="L125" s="8"/>
      <c r="M125" s="8"/>
      <c r="N125" s="8"/>
    </row>
    <row r="126" spans="1:14" s="7" customFormat="1" ht="12.75">
      <c r="A126" s="43" t="s">
        <v>533</v>
      </c>
      <c r="B126" s="8">
        <v>2</v>
      </c>
      <c r="C126" s="8">
        <v>44</v>
      </c>
      <c r="D126" s="9">
        <f t="shared" si="21"/>
        <v>22</v>
      </c>
      <c r="E126" s="1">
        <v>24</v>
      </c>
      <c r="F126" s="11">
        <v>0</v>
      </c>
      <c r="G126" s="10"/>
      <c r="H126" s="8"/>
      <c r="I126" s="8"/>
      <c r="J126" s="8"/>
      <c r="K126" s="8"/>
      <c r="L126" s="8"/>
      <c r="M126" s="8"/>
      <c r="N126" s="8"/>
    </row>
    <row r="127" spans="1:14" s="7" customFormat="1" ht="12.75">
      <c r="A127" s="43" t="s">
        <v>525</v>
      </c>
      <c r="B127" s="8">
        <v>2</v>
      </c>
      <c r="C127" s="8">
        <v>10</v>
      </c>
      <c r="D127" s="9">
        <f t="shared" si="21"/>
        <v>5</v>
      </c>
      <c r="E127" s="1">
        <v>10</v>
      </c>
      <c r="F127" s="11">
        <v>0</v>
      </c>
      <c r="G127" s="10"/>
      <c r="H127" s="8"/>
      <c r="I127" s="8"/>
      <c r="J127" s="8"/>
      <c r="K127" s="8"/>
      <c r="L127" s="8"/>
      <c r="M127" s="8"/>
      <c r="N127" s="8"/>
    </row>
    <row r="128" spans="1:14" s="7" customFormat="1" ht="12.75">
      <c r="A128" s="43" t="s">
        <v>536</v>
      </c>
      <c r="B128" s="8">
        <v>1</v>
      </c>
      <c r="C128" s="8">
        <v>0</v>
      </c>
      <c r="D128" s="9">
        <f t="shared" si="21"/>
        <v>0</v>
      </c>
      <c r="E128" s="1">
        <v>0</v>
      </c>
      <c r="F128" s="11">
        <v>0</v>
      </c>
      <c r="G128" s="10"/>
      <c r="H128" s="8"/>
      <c r="I128" s="8"/>
      <c r="J128" s="8"/>
      <c r="K128" s="8"/>
      <c r="L128" s="8"/>
      <c r="M128" s="8"/>
      <c r="N128" s="8"/>
    </row>
    <row r="129" spans="1:14" s="7" customFormat="1" ht="12.75">
      <c r="A129" s="43" t="s">
        <v>557</v>
      </c>
      <c r="B129" s="8">
        <v>1</v>
      </c>
      <c r="C129" s="8">
        <v>0</v>
      </c>
      <c r="D129" s="9">
        <f t="shared" si="21"/>
        <v>0</v>
      </c>
      <c r="E129" s="8">
        <v>0</v>
      </c>
      <c r="F129" s="11">
        <v>0</v>
      </c>
      <c r="G129" s="10"/>
      <c r="H129" s="8"/>
      <c r="I129" s="8"/>
      <c r="J129" s="8"/>
      <c r="K129" s="8"/>
      <c r="L129" s="8"/>
      <c r="M129" s="8"/>
      <c r="N129" s="8"/>
    </row>
    <row r="130" spans="1:14" s="5" customFormat="1" ht="12">
      <c r="A130" s="5" t="s">
        <v>8</v>
      </c>
      <c r="B130" s="6">
        <f>SUM(B125:B129)</f>
        <v>9</v>
      </c>
      <c r="C130" s="6">
        <f>SUM(C125:C129)</f>
        <v>77</v>
      </c>
      <c r="D130" s="15">
        <f t="shared" si="21"/>
        <v>8.555555555555555</v>
      </c>
      <c r="E130" s="6">
        <v>24</v>
      </c>
      <c r="F130" s="6">
        <f>SUM(F125:F129)</f>
        <v>0</v>
      </c>
      <c r="G130" s="17"/>
      <c r="H130" s="6"/>
      <c r="I130" s="6"/>
      <c r="J130" s="6"/>
      <c r="K130" s="6"/>
      <c r="L130" s="6"/>
      <c r="M130" s="6"/>
      <c r="N130" s="6"/>
    </row>
    <row r="131" spans="1:14" s="5" customFormat="1" ht="12.75" thickBot="1">
      <c r="A131" s="5" t="s">
        <v>11</v>
      </c>
      <c r="B131" s="6">
        <f>(M23)</f>
        <v>7</v>
      </c>
      <c r="C131" s="6">
        <v>49</v>
      </c>
      <c r="D131" s="15">
        <f t="shared" si="21"/>
        <v>7</v>
      </c>
      <c r="E131" s="6" t="s">
        <v>606</v>
      </c>
      <c r="F131" s="6">
        <v>1</v>
      </c>
      <c r="G131" s="17"/>
      <c r="H131" s="6"/>
      <c r="I131" s="6"/>
      <c r="J131" s="6"/>
      <c r="K131" s="6"/>
      <c r="L131" s="6"/>
      <c r="M131" s="6"/>
      <c r="N131" s="6"/>
    </row>
    <row r="132" spans="1:14" s="5" customFormat="1" ht="12.75" thickTop="1">
      <c r="A132" s="31" t="s">
        <v>66</v>
      </c>
      <c r="B132" s="32" t="s">
        <v>30</v>
      </c>
      <c r="C132" s="32" t="s">
        <v>40</v>
      </c>
      <c r="D132" s="37" t="s">
        <v>9</v>
      </c>
      <c r="E132" s="32" t="s">
        <v>41</v>
      </c>
      <c r="F132" s="32"/>
      <c r="G132" s="17"/>
      <c r="H132" s="6"/>
      <c r="I132" s="6"/>
      <c r="J132" s="6"/>
      <c r="K132" s="6"/>
      <c r="L132" s="6"/>
      <c r="M132" s="6"/>
      <c r="N132" s="6"/>
    </row>
    <row r="133" spans="1:14" s="7" customFormat="1" ht="12.75">
      <c r="A133" s="43" t="s">
        <v>538</v>
      </c>
      <c r="B133" s="8">
        <v>32</v>
      </c>
      <c r="C133" s="8">
        <v>1074</v>
      </c>
      <c r="D133" s="9">
        <f>SUM(C133/B133)</f>
        <v>33.5625</v>
      </c>
      <c r="E133" s="1">
        <v>57</v>
      </c>
      <c r="F133" s="8"/>
      <c r="G133" s="10"/>
      <c r="H133" s="8"/>
      <c r="I133" s="8"/>
      <c r="J133" s="8"/>
      <c r="K133" s="8"/>
      <c r="L133" s="8"/>
      <c r="M133" s="8"/>
      <c r="N133" s="8"/>
    </row>
    <row r="134" spans="1:14" s="7" customFormat="1" ht="12.75">
      <c r="A134" s="43" t="s">
        <v>96</v>
      </c>
      <c r="B134" s="8">
        <v>1</v>
      </c>
      <c r="C134" s="8">
        <v>11</v>
      </c>
      <c r="D134" s="24"/>
      <c r="E134" s="1"/>
      <c r="F134" s="120" t="s">
        <v>663</v>
      </c>
      <c r="G134" s="10"/>
      <c r="H134" s="8"/>
      <c r="I134" s="8"/>
      <c r="J134" s="8"/>
      <c r="K134" s="8"/>
      <c r="L134" s="8"/>
      <c r="M134" s="8"/>
      <c r="N134" s="8"/>
    </row>
    <row r="135" spans="1:14" s="5" customFormat="1" ht="12">
      <c r="A135" s="5" t="s">
        <v>8</v>
      </c>
      <c r="B135" s="6">
        <f>SUM(B133:B134)</f>
        <v>33</v>
      </c>
      <c r="C135" s="6">
        <f>SUM(C133:C134)</f>
        <v>1085</v>
      </c>
      <c r="D135" s="15">
        <f>SUM(C135/B135)</f>
        <v>32.878787878787875</v>
      </c>
      <c r="E135" s="6">
        <v>57</v>
      </c>
      <c r="F135" s="6"/>
      <c r="G135" s="17"/>
      <c r="H135" s="6"/>
      <c r="I135" s="6"/>
      <c r="J135" s="6"/>
      <c r="K135" s="6"/>
      <c r="L135" s="6"/>
      <c r="M135" s="6"/>
      <c r="N135" s="6"/>
    </row>
    <row r="136" spans="1:14" s="5" customFormat="1" ht="12.75" thickBot="1">
      <c r="A136" s="35" t="s">
        <v>11</v>
      </c>
      <c r="B136" s="36">
        <f>M51</f>
        <v>21</v>
      </c>
      <c r="C136" s="36">
        <f>M52</f>
        <v>681</v>
      </c>
      <c r="D136" s="38">
        <f>SUM(C136/B136)</f>
        <v>32.42857142857143</v>
      </c>
      <c r="E136" s="36">
        <v>51</v>
      </c>
      <c r="F136" s="36"/>
      <c r="G136" s="17"/>
      <c r="H136" s="6"/>
      <c r="I136" s="6"/>
      <c r="J136" s="6"/>
      <c r="K136" s="6"/>
      <c r="L136" s="6"/>
      <c r="M136" s="6"/>
      <c r="N136" s="6"/>
    </row>
    <row r="137" spans="1:14" s="5" customFormat="1" ht="12.75" thickTop="1">
      <c r="A137" s="28" t="s">
        <v>67</v>
      </c>
      <c r="B137" s="29" t="s">
        <v>558</v>
      </c>
      <c r="C137" s="29" t="s">
        <v>89</v>
      </c>
      <c r="D137" s="29" t="s">
        <v>69</v>
      </c>
      <c r="E137" s="29" t="s">
        <v>68</v>
      </c>
      <c r="F137" s="29" t="s">
        <v>545</v>
      </c>
      <c r="G137" s="32" t="s">
        <v>70</v>
      </c>
      <c r="H137" s="32" t="s">
        <v>662</v>
      </c>
      <c r="I137" s="32" t="s">
        <v>546</v>
      </c>
      <c r="J137" s="32" t="s">
        <v>81</v>
      </c>
      <c r="L137" s="6"/>
      <c r="M137" s="6"/>
      <c r="N137" s="6"/>
    </row>
    <row r="138" spans="1:14" s="7" customFormat="1" ht="12.75">
      <c r="A138" s="112" t="s">
        <v>528</v>
      </c>
      <c r="B138" s="1">
        <v>25</v>
      </c>
      <c r="C138" s="1">
        <v>38</v>
      </c>
      <c r="D138" s="1">
        <v>7</v>
      </c>
      <c r="E138" s="1">
        <v>3</v>
      </c>
      <c r="F138" s="1">
        <f>SUM(B138:E138)</f>
        <v>73</v>
      </c>
      <c r="G138" s="8">
        <v>0</v>
      </c>
      <c r="H138" s="8">
        <v>2</v>
      </c>
      <c r="I138" s="8">
        <v>0</v>
      </c>
      <c r="J138" s="8">
        <v>1</v>
      </c>
      <c r="L138" s="8"/>
      <c r="M138" s="8"/>
      <c r="N138" s="8"/>
    </row>
    <row r="139" spans="1:14" s="7" customFormat="1" ht="12.75">
      <c r="A139" s="112" t="s">
        <v>549</v>
      </c>
      <c r="B139" s="1">
        <v>26</v>
      </c>
      <c r="C139" s="1">
        <v>42</v>
      </c>
      <c r="D139" s="1">
        <v>3</v>
      </c>
      <c r="E139" s="1">
        <v>0</v>
      </c>
      <c r="F139" s="1">
        <f>SUM(B139:E139)</f>
        <v>71</v>
      </c>
      <c r="G139" s="8">
        <v>2</v>
      </c>
      <c r="H139" s="8">
        <v>1</v>
      </c>
      <c r="I139" s="8">
        <v>0</v>
      </c>
      <c r="J139" s="8">
        <v>0</v>
      </c>
      <c r="L139" s="8"/>
      <c r="M139" s="8"/>
      <c r="N139" s="8"/>
    </row>
    <row r="140" spans="1:14" s="7" customFormat="1" ht="12.75">
      <c r="A140" s="112" t="s">
        <v>664</v>
      </c>
      <c r="B140" s="1">
        <v>28</v>
      </c>
      <c r="C140" s="1">
        <v>25</v>
      </c>
      <c r="D140" s="1">
        <v>7</v>
      </c>
      <c r="E140" s="1">
        <v>3</v>
      </c>
      <c r="F140" s="1">
        <f>SUM(B140:E140)</f>
        <v>63</v>
      </c>
      <c r="G140" s="8">
        <v>0</v>
      </c>
      <c r="H140" s="8">
        <v>1</v>
      </c>
      <c r="I140" s="8">
        <v>0</v>
      </c>
      <c r="J140" s="8">
        <v>1</v>
      </c>
      <c r="L140" s="8"/>
      <c r="M140" s="8"/>
      <c r="N140" s="8"/>
    </row>
    <row r="141" spans="1:14" s="7" customFormat="1" ht="12.75">
      <c r="A141" s="112" t="s">
        <v>532</v>
      </c>
      <c r="B141" s="1">
        <v>35</v>
      </c>
      <c r="C141" s="1">
        <v>17</v>
      </c>
      <c r="D141" s="1">
        <v>0</v>
      </c>
      <c r="E141" s="1">
        <v>0</v>
      </c>
      <c r="F141" s="1">
        <f>SUM(B141:E141)</f>
        <v>52</v>
      </c>
      <c r="G141" s="8">
        <v>0</v>
      </c>
      <c r="H141" s="8">
        <v>0</v>
      </c>
      <c r="I141" s="8">
        <v>6</v>
      </c>
      <c r="J141" s="8">
        <v>0</v>
      </c>
      <c r="L141" s="8"/>
      <c r="M141" s="8"/>
      <c r="N141" s="8"/>
    </row>
    <row r="142" spans="1:14" s="7" customFormat="1" ht="12.75">
      <c r="A142" s="112" t="s">
        <v>525</v>
      </c>
      <c r="B142" s="1">
        <v>27</v>
      </c>
      <c r="C142" s="1">
        <v>21</v>
      </c>
      <c r="D142" s="1">
        <v>2</v>
      </c>
      <c r="E142" s="1">
        <v>0</v>
      </c>
      <c r="F142" s="1">
        <f>SUM(B142:E142)</f>
        <v>50</v>
      </c>
      <c r="G142" s="8">
        <v>0</v>
      </c>
      <c r="H142" s="8">
        <v>0</v>
      </c>
      <c r="I142" s="8">
        <v>6</v>
      </c>
      <c r="J142" s="8">
        <v>0</v>
      </c>
      <c r="L142" s="8"/>
      <c r="M142" s="8"/>
      <c r="N142" s="8"/>
    </row>
    <row r="143" spans="1:14" s="7" customFormat="1" ht="12.75">
      <c r="A143" s="112" t="s">
        <v>547</v>
      </c>
      <c r="B143" s="1">
        <v>19</v>
      </c>
      <c r="C143" s="1">
        <v>21</v>
      </c>
      <c r="D143" s="1">
        <v>0</v>
      </c>
      <c r="E143" s="1">
        <v>2</v>
      </c>
      <c r="F143" s="1">
        <f>SUM(B143:E143)</f>
        <v>42</v>
      </c>
      <c r="G143" s="8">
        <v>1</v>
      </c>
      <c r="H143" s="8">
        <v>0</v>
      </c>
      <c r="I143" s="8">
        <v>0</v>
      </c>
      <c r="J143" s="8">
        <v>0</v>
      </c>
      <c r="L143" s="8"/>
      <c r="M143" s="8"/>
      <c r="N143" s="8"/>
    </row>
    <row r="144" spans="1:14" s="7" customFormat="1" ht="12.75">
      <c r="A144" s="112" t="s">
        <v>551</v>
      </c>
      <c r="B144" s="1">
        <v>12</v>
      </c>
      <c r="C144" s="1">
        <v>20</v>
      </c>
      <c r="D144" s="1">
        <v>3</v>
      </c>
      <c r="E144" s="1">
        <v>3</v>
      </c>
      <c r="F144" s="1">
        <f>SUM(B144:E144)</f>
        <v>38</v>
      </c>
      <c r="G144" s="8">
        <v>3</v>
      </c>
      <c r="H144" s="8">
        <v>0</v>
      </c>
      <c r="I144" s="8">
        <v>1</v>
      </c>
      <c r="J144" s="8">
        <v>1</v>
      </c>
      <c r="L144" s="8"/>
      <c r="M144" s="8"/>
      <c r="N144" s="8"/>
    </row>
    <row r="145" spans="1:14" s="7" customFormat="1" ht="12.75">
      <c r="A145" s="112" t="s">
        <v>533</v>
      </c>
      <c r="B145" s="1">
        <v>22</v>
      </c>
      <c r="C145" s="1">
        <v>14</v>
      </c>
      <c r="D145" s="1">
        <v>0</v>
      </c>
      <c r="E145" s="1">
        <v>0</v>
      </c>
      <c r="F145" s="1">
        <f>SUM(B145:E145)</f>
        <v>36</v>
      </c>
      <c r="G145" s="8">
        <v>0</v>
      </c>
      <c r="H145" s="8">
        <v>0</v>
      </c>
      <c r="I145" s="8">
        <v>3</v>
      </c>
      <c r="J145" s="8">
        <v>0</v>
      </c>
      <c r="L145" s="8"/>
      <c r="M145" s="8"/>
      <c r="N145" s="8"/>
    </row>
    <row r="146" spans="1:14" s="7" customFormat="1" ht="12.75">
      <c r="A146" s="112" t="s">
        <v>548</v>
      </c>
      <c r="B146" s="1">
        <v>16</v>
      </c>
      <c r="C146" s="1">
        <v>16</v>
      </c>
      <c r="D146" s="1">
        <v>2</v>
      </c>
      <c r="E146" s="1">
        <v>0</v>
      </c>
      <c r="F146" s="1">
        <f>SUM(B146:E146)</f>
        <v>34</v>
      </c>
      <c r="G146" s="8">
        <v>0</v>
      </c>
      <c r="H146" s="8">
        <v>0</v>
      </c>
      <c r="I146" s="8">
        <v>0</v>
      </c>
      <c r="J146" s="8">
        <v>0</v>
      </c>
      <c r="L146" s="8"/>
      <c r="M146" s="8"/>
      <c r="N146" s="8"/>
    </row>
    <row r="147" spans="1:14" s="7" customFormat="1" ht="12.75">
      <c r="A147" s="112" t="s">
        <v>557</v>
      </c>
      <c r="B147" s="1">
        <v>11</v>
      </c>
      <c r="C147" s="1">
        <v>12</v>
      </c>
      <c r="D147" s="1">
        <v>3</v>
      </c>
      <c r="E147" s="1">
        <v>0</v>
      </c>
      <c r="F147" s="1">
        <f>SUM(B147:E147)</f>
        <v>26</v>
      </c>
      <c r="G147" s="8">
        <v>0</v>
      </c>
      <c r="H147" s="8">
        <v>2</v>
      </c>
      <c r="I147" s="8">
        <v>4</v>
      </c>
      <c r="J147" s="8">
        <v>0</v>
      </c>
      <c r="L147" s="8"/>
      <c r="M147" s="8"/>
      <c r="N147" s="8"/>
    </row>
    <row r="148" spans="1:14" s="7" customFormat="1" ht="12.75">
      <c r="A148" s="112" t="s">
        <v>530</v>
      </c>
      <c r="B148" s="1">
        <v>9</v>
      </c>
      <c r="C148" s="1">
        <v>10</v>
      </c>
      <c r="D148" s="1">
        <v>2</v>
      </c>
      <c r="E148" s="1">
        <v>0</v>
      </c>
      <c r="F148" s="1">
        <f>SUM(B148:E148)</f>
        <v>21</v>
      </c>
      <c r="G148" s="8">
        <v>0</v>
      </c>
      <c r="H148" s="8">
        <v>1</v>
      </c>
      <c r="I148" s="8">
        <v>0</v>
      </c>
      <c r="J148" s="8">
        <v>0</v>
      </c>
      <c r="L148" s="8"/>
      <c r="M148" s="8"/>
      <c r="N148" s="8"/>
    </row>
    <row r="149" spans="1:14" s="7" customFormat="1" ht="12.75">
      <c r="A149" s="112" t="s">
        <v>552</v>
      </c>
      <c r="B149" s="1">
        <v>6</v>
      </c>
      <c r="C149" s="1">
        <v>10</v>
      </c>
      <c r="D149" s="1">
        <v>0</v>
      </c>
      <c r="E149" s="1">
        <v>0</v>
      </c>
      <c r="F149" s="1">
        <f>SUM(B149:E149)</f>
        <v>16</v>
      </c>
      <c r="G149" s="8">
        <v>1</v>
      </c>
      <c r="H149" s="8">
        <v>0</v>
      </c>
      <c r="I149" s="8">
        <v>0</v>
      </c>
      <c r="J149" s="8">
        <v>0</v>
      </c>
      <c r="L149" s="8"/>
      <c r="M149" s="8"/>
      <c r="N149" s="8"/>
    </row>
    <row r="150" spans="1:14" s="7" customFormat="1" ht="12.75">
      <c r="A150" s="112" t="s">
        <v>556</v>
      </c>
      <c r="B150" s="1">
        <v>7</v>
      </c>
      <c r="C150" s="1">
        <v>8</v>
      </c>
      <c r="D150" s="1">
        <v>0</v>
      </c>
      <c r="E150" s="1">
        <v>0</v>
      </c>
      <c r="F150" s="1">
        <f>SUM(B150:E150)</f>
        <v>15</v>
      </c>
      <c r="G150" s="8">
        <v>0</v>
      </c>
      <c r="H150" s="8">
        <v>0</v>
      </c>
      <c r="I150" s="8">
        <v>0</v>
      </c>
      <c r="J150" s="8">
        <v>0</v>
      </c>
      <c r="L150" s="8"/>
      <c r="M150" s="8"/>
      <c r="N150" s="8"/>
    </row>
    <row r="151" spans="1:14" s="7" customFormat="1" ht="12.75">
      <c r="A151" s="112" t="s">
        <v>550</v>
      </c>
      <c r="B151" s="1">
        <v>2</v>
      </c>
      <c r="C151" s="1">
        <v>2</v>
      </c>
      <c r="D151" s="1">
        <v>4</v>
      </c>
      <c r="E151" s="1">
        <v>4</v>
      </c>
      <c r="F151" s="1">
        <f>SUM(B151:E151)</f>
        <v>12</v>
      </c>
      <c r="G151" s="8">
        <v>0</v>
      </c>
      <c r="H151" s="8">
        <v>0</v>
      </c>
      <c r="I151" s="8">
        <v>0</v>
      </c>
      <c r="J151" s="8">
        <v>0</v>
      </c>
      <c r="L151" s="8"/>
      <c r="M151" s="8"/>
      <c r="N151" s="8"/>
    </row>
    <row r="152" spans="1:14" s="7" customFormat="1" ht="12.75">
      <c r="A152" s="116" t="s">
        <v>526</v>
      </c>
      <c r="B152" s="1">
        <v>6</v>
      </c>
      <c r="C152" s="1">
        <v>4</v>
      </c>
      <c r="D152" s="1">
        <v>0</v>
      </c>
      <c r="E152" s="1">
        <v>0</v>
      </c>
      <c r="F152" s="1">
        <f>SUM(B152:E152)</f>
        <v>10</v>
      </c>
      <c r="G152" s="8">
        <v>0</v>
      </c>
      <c r="H152" s="8">
        <v>0</v>
      </c>
      <c r="I152" s="8">
        <v>0</v>
      </c>
      <c r="J152" s="8">
        <v>0</v>
      </c>
      <c r="L152" s="8"/>
      <c r="M152" s="8"/>
      <c r="N152" s="8"/>
    </row>
    <row r="153" spans="1:14" s="7" customFormat="1" ht="12.75">
      <c r="A153" s="112" t="s">
        <v>627</v>
      </c>
      <c r="B153" s="1">
        <v>5</v>
      </c>
      <c r="C153" s="1">
        <v>4</v>
      </c>
      <c r="D153" s="1">
        <v>1</v>
      </c>
      <c r="E153" s="1">
        <v>0</v>
      </c>
      <c r="F153" s="1">
        <f>SUM(B153:E153)</f>
        <v>10</v>
      </c>
      <c r="G153" s="8">
        <v>0</v>
      </c>
      <c r="H153" s="8">
        <v>0</v>
      </c>
      <c r="I153" s="8">
        <v>0</v>
      </c>
      <c r="J153" s="8">
        <v>0</v>
      </c>
      <c r="L153" s="8"/>
      <c r="M153" s="8"/>
      <c r="N153" s="8"/>
    </row>
    <row r="154" spans="1:14" s="7" customFormat="1" ht="12.75">
      <c r="A154" s="112" t="s">
        <v>537</v>
      </c>
      <c r="B154" s="1">
        <v>6</v>
      </c>
      <c r="C154" s="1">
        <v>3</v>
      </c>
      <c r="D154" s="1">
        <v>0</v>
      </c>
      <c r="E154" s="1">
        <v>0</v>
      </c>
      <c r="F154" s="1">
        <f>SUM(B154:E154)</f>
        <v>9</v>
      </c>
      <c r="G154" s="8">
        <v>0</v>
      </c>
      <c r="H154" s="8">
        <v>0</v>
      </c>
      <c r="I154" s="8">
        <v>1</v>
      </c>
      <c r="J154" s="8">
        <v>0</v>
      </c>
      <c r="L154" s="8"/>
      <c r="M154" s="8"/>
      <c r="N154" s="8"/>
    </row>
    <row r="155" spans="1:14" s="7" customFormat="1" ht="12.75">
      <c r="A155" s="112" t="s">
        <v>535</v>
      </c>
      <c r="B155" s="1">
        <v>1</v>
      </c>
      <c r="C155" s="1">
        <v>6</v>
      </c>
      <c r="D155" s="1">
        <v>1</v>
      </c>
      <c r="E155" s="1">
        <v>0</v>
      </c>
      <c r="F155" s="1">
        <f>SUM(B155:E155)</f>
        <v>8</v>
      </c>
      <c r="G155" s="8">
        <v>0</v>
      </c>
      <c r="H155" s="8">
        <v>1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115" t="s">
        <v>567</v>
      </c>
      <c r="B156" s="1">
        <v>4</v>
      </c>
      <c r="C156" s="1">
        <v>3</v>
      </c>
      <c r="D156" s="1">
        <v>0</v>
      </c>
      <c r="E156" s="1">
        <v>0</v>
      </c>
      <c r="F156" s="1">
        <f>SUM(B156:E156)</f>
        <v>7</v>
      </c>
      <c r="G156" s="8">
        <v>0</v>
      </c>
      <c r="H156" s="8">
        <v>1</v>
      </c>
      <c r="I156" s="8">
        <v>0</v>
      </c>
      <c r="J156" s="8">
        <v>0</v>
      </c>
      <c r="L156" s="8"/>
      <c r="M156" s="8"/>
      <c r="N156" s="8"/>
    </row>
    <row r="157" spans="1:14" s="7" customFormat="1" ht="12.75">
      <c r="A157" s="112" t="s">
        <v>665</v>
      </c>
      <c r="B157" s="1">
        <v>3</v>
      </c>
      <c r="C157" s="1">
        <v>2</v>
      </c>
      <c r="D157" s="1">
        <v>1</v>
      </c>
      <c r="E157" s="1">
        <v>0</v>
      </c>
      <c r="F157" s="1">
        <f>SUM(B157:E157)</f>
        <v>6</v>
      </c>
      <c r="G157" s="8">
        <v>0</v>
      </c>
      <c r="H157" s="8">
        <v>1</v>
      </c>
      <c r="I157" s="8">
        <v>0</v>
      </c>
      <c r="J157" s="8">
        <v>0</v>
      </c>
      <c r="L157" s="8"/>
      <c r="M157" s="8"/>
      <c r="N157" s="8"/>
    </row>
    <row r="158" spans="1:14" s="7" customFormat="1" ht="12.75">
      <c r="A158" s="115" t="s">
        <v>571</v>
      </c>
      <c r="B158" s="1">
        <v>2</v>
      </c>
      <c r="C158" s="1">
        <v>3</v>
      </c>
      <c r="D158" s="1">
        <v>0</v>
      </c>
      <c r="E158" s="1">
        <v>0</v>
      </c>
      <c r="F158" s="1">
        <f>SUM(B158:E158)</f>
        <v>5</v>
      </c>
      <c r="G158" s="8">
        <v>0</v>
      </c>
      <c r="H158" s="8">
        <v>0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112" t="s">
        <v>628</v>
      </c>
      <c r="B159" s="1">
        <v>1</v>
      </c>
      <c r="C159" s="1">
        <v>4</v>
      </c>
      <c r="D159" s="1">
        <v>0</v>
      </c>
      <c r="E159" s="1">
        <v>0</v>
      </c>
      <c r="F159" s="1">
        <f>SUM(B159:E159)</f>
        <v>5</v>
      </c>
      <c r="G159" s="8">
        <v>0</v>
      </c>
      <c r="H159" s="8">
        <v>0</v>
      </c>
      <c r="I159" s="8">
        <v>0</v>
      </c>
      <c r="J159" s="8">
        <v>0</v>
      </c>
      <c r="L159" s="8"/>
      <c r="M159" s="8"/>
      <c r="N159" s="8"/>
    </row>
    <row r="160" spans="1:14" s="7" customFormat="1" ht="12.75">
      <c r="A160" s="112" t="s">
        <v>527</v>
      </c>
      <c r="B160" s="1">
        <v>1</v>
      </c>
      <c r="C160" s="1">
        <v>4</v>
      </c>
      <c r="D160" s="1">
        <v>0</v>
      </c>
      <c r="E160" s="1">
        <v>0</v>
      </c>
      <c r="F160" s="1">
        <f>SUM(B160:E160)</f>
        <v>5</v>
      </c>
      <c r="G160" s="8">
        <v>0</v>
      </c>
      <c r="H160" s="8">
        <v>0</v>
      </c>
      <c r="I160" s="8">
        <v>0</v>
      </c>
      <c r="J160" s="8">
        <v>0</v>
      </c>
      <c r="L160" s="8"/>
      <c r="M160" s="8"/>
      <c r="N160" s="8"/>
    </row>
    <row r="161" spans="1:14" s="7" customFormat="1" ht="12.75">
      <c r="A161" s="112" t="s">
        <v>554</v>
      </c>
      <c r="B161" s="1">
        <v>1</v>
      </c>
      <c r="C161" s="1">
        <v>1</v>
      </c>
      <c r="D161" s="1">
        <v>0</v>
      </c>
      <c r="E161" s="1">
        <v>0</v>
      </c>
      <c r="F161" s="1">
        <f>SUM(B161:E161)</f>
        <v>2</v>
      </c>
      <c r="G161" s="8">
        <v>0</v>
      </c>
      <c r="H161" s="8">
        <v>0</v>
      </c>
      <c r="I161" s="8">
        <v>0</v>
      </c>
      <c r="J161" s="8">
        <v>0</v>
      </c>
      <c r="L161" s="8"/>
      <c r="M161" s="8"/>
      <c r="N161" s="8"/>
    </row>
    <row r="162" spans="1:14" s="7" customFormat="1" ht="12.75">
      <c r="A162" s="112" t="s">
        <v>553</v>
      </c>
      <c r="B162" s="1">
        <v>0</v>
      </c>
      <c r="C162" s="1">
        <v>2</v>
      </c>
      <c r="D162" s="1">
        <v>0</v>
      </c>
      <c r="E162" s="1">
        <v>0</v>
      </c>
      <c r="F162" s="1">
        <f>SUM(B162:E162)</f>
        <v>2</v>
      </c>
      <c r="G162" s="8">
        <v>0</v>
      </c>
      <c r="H162" s="8">
        <v>0</v>
      </c>
      <c r="I162" s="8">
        <v>0</v>
      </c>
      <c r="J162" s="8">
        <v>0</v>
      </c>
      <c r="L162" s="8"/>
      <c r="M162" s="8"/>
      <c r="N162" s="8"/>
    </row>
    <row r="163" spans="1:14" s="7" customFormat="1" ht="12.75">
      <c r="A163" s="112" t="s">
        <v>555</v>
      </c>
      <c r="B163" s="1">
        <v>0</v>
      </c>
      <c r="C163" s="1">
        <v>2</v>
      </c>
      <c r="D163" s="1">
        <v>0</v>
      </c>
      <c r="E163" s="1">
        <v>0</v>
      </c>
      <c r="F163" s="1">
        <f>SUM(B163:E163)</f>
        <v>2</v>
      </c>
      <c r="G163" s="8">
        <v>0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5" customFormat="1" ht="12.75" thickBot="1">
      <c r="A164" s="35" t="s">
        <v>8</v>
      </c>
      <c r="B164" s="36">
        <f aca="true" t="shared" si="22" ref="B164:J164">SUM(B138:B163)</f>
        <v>275</v>
      </c>
      <c r="C164" s="36">
        <f t="shared" si="22"/>
        <v>294</v>
      </c>
      <c r="D164" s="36">
        <f t="shared" si="22"/>
        <v>36</v>
      </c>
      <c r="E164" s="36">
        <f t="shared" si="22"/>
        <v>15</v>
      </c>
      <c r="F164" s="36">
        <f t="shared" si="22"/>
        <v>620</v>
      </c>
      <c r="G164" s="36">
        <f t="shared" si="22"/>
        <v>7</v>
      </c>
      <c r="H164" s="36">
        <f t="shared" si="22"/>
        <v>10</v>
      </c>
      <c r="I164" s="36">
        <f t="shared" si="22"/>
        <v>21</v>
      </c>
      <c r="J164" s="36">
        <f t="shared" si="22"/>
        <v>3</v>
      </c>
      <c r="L164" s="6"/>
      <c r="M164" s="6"/>
      <c r="N164" s="6"/>
    </row>
    <row r="165" ht="13.5" thickTop="1">
      <c r="A165" s="121" t="s">
        <v>666</v>
      </c>
    </row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0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128</v>
      </c>
      <c r="B4" s="1">
        <v>7</v>
      </c>
      <c r="C4" s="1">
        <v>15</v>
      </c>
      <c r="D4" s="1">
        <v>3</v>
      </c>
      <c r="E4" s="1">
        <v>6</v>
      </c>
      <c r="F4" s="1"/>
      <c r="G4" s="1"/>
      <c r="H4" s="1">
        <f>SUM(B4:G4)</f>
        <v>31</v>
      </c>
      <c r="I4" s="24"/>
      <c r="J4" s="1"/>
    </row>
    <row r="5" spans="1:10" ht="12.75">
      <c r="A5" t="s">
        <v>10</v>
      </c>
      <c r="B5" s="1">
        <v>7</v>
      </c>
      <c r="C5" s="1">
        <v>0</v>
      </c>
      <c r="D5" s="1">
        <v>0</v>
      </c>
      <c r="E5" s="1">
        <v>0</v>
      </c>
      <c r="F5" s="1"/>
      <c r="G5" s="1"/>
      <c r="H5" s="1">
        <f>SUM(B5:G5)</f>
        <v>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149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9</v>
      </c>
      <c r="C8" s="8">
        <f>SUM(C9:C11)</f>
        <v>17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7</v>
      </c>
      <c r="C9" s="8">
        <v>11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8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0.36363636363636365</v>
      </c>
      <c r="C14" s="10">
        <f>SUM(C13/C12)</f>
        <v>0.6666666666666666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41</v>
      </c>
      <c r="C18" s="8">
        <f>SUM(C19)+(C24)</f>
        <v>56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35</v>
      </c>
      <c r="C19" s="8">
        <v>44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111</v>
      </c>
      <c r="C20" s="8">
        <v>252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45</v>
      </c>
      <c r="C21" s="8">
        <v>103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156</v>
      </c>
      <c r="C22" s="8">
        <f>SUM(C20)+(C21)</f>
        <v>355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6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162</v>
      </c>
      <c r="C27" s="8">
        <v>65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32.4</v>
      </c>
      <c r="C28" s="9">
        <f>SUM(C27/C26)</f>
        <v>32.5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36</v>
      </c>
      <c r="C32" s="8">
        <v>64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675</v>
      </c>
      <c r="C33" s="47" t="s">
        <v>676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8</v>
      </c>
      <c r="C36" s="8">
        <v>47</v>
      </c>
      <c r="D36" s="9">
        <f aca="true" t="shared" si="0" ref="D36:D43">SUM(C36)/(B36)</f>
        <v>5.875</v>
      </c>
      <c r="E36" s="1">
        <v>24</v>
      </c>
      <c r="F36" s="8">
        <v>0</v>
      </c>
      <c r="G36" s="8">
        <v>1</v>
      </c>
      <c r="H36" s="8"/>
      <c r="I36" s="8"/>
      <c r="J36" s="8"/>
      <c r="K36" s="8"/>
    </row>
    <row r="37" spans="1:11" ht="12.75">
      <c r="A37" s="7" t="s">
        <v>527</v>
      </c>
      <c r="B37" s="8">
        <v>8</v>
      </c>
      <c r="C37" s="8">
        <v>32</v>
      </c>
      <c r="D37" s="9">
        <f t="shared" si="0"/>
        <v>4</v>
      </c>
      <c r="E37" s="1" t="s">
        <v>621</v>
      </c>
      <c r="F37" s="8">
        <v>1</v>
      </c>
      <c r="G37" s="8">
        <v>0</v>
      </c>
      <c r="H37" s="8"/>
      <c r="I37" s="8"/>
      <c r="J37" s="8"/>
      <c r="K37" s="8"/>
    </row>
    <row r="38" spans="1:11" ht="12.75">
      <c r="A38" s="7" t="s">
        <v>530</v>
      </c>
      <c r="B38" s="8">
        <v>9</v>
      </c>
      <c r="C38" s="8">
        <v>32</v>
      </c>
      <c r="D38" s="9">
        <f t="shared" si="0"/>
        <v>3.5555555555555554</v>
      </c>
      <c r="E38" s="1">
        <v>12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525</v>
      </c>
      <c r="B39" s="8">
        <v>6</v>
      </c>
      <c r="C39" s="8">
        <v>11</v>
      </c>
      <c r="D39" s="9">
        <f t="shared" si="0"/>
        <v>1.8333333333333333</v>
      </c>
      <c r="E39" s="1">
        <v>8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537</v>
      </c>
      <c r="B40" s="8">
        <v>3</v>
      </c>
      <c r="C40" s="8">
        <v>-1</v>
      </c>
      <c r="D40" s="9">
        <f t="shared" si="0"/>
        <v>-0.3333333333333333</v>
      </c>
      <c r="E40" s="1">
        <v>7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87</v>
      </c>
      <c r="B41" s="8">
        <v>1</v>
      </c>
      <c r="C41" s="8">
        <v>-10</v>
      </c>
      <c r="D41" s="9">
        <f t="shared" si="0"/>
        <v>-10</v>
      </c>
      <c r="E41" s="1"/>
      <c r="F41" s="8"/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35</v>
      </c>
      <c r="C42" s="6">
        <f>SUM(C36:C41)</f>
        <v>111</v>
      </c>
      <c r="D42" s="15">
        <f t="shared" si="0"/>
        <v>3.1714285714285713</v>
      </c>
      <c r="E42" s="6">
        <v>24</v>
      </c>
      <c r="F42" s="6">
        <f>SUM(F36:F41)</f>
        <v>1</v>
      </c>
      <c r="G42" s="6">
        <v>1</v>
      </c>
      <c r="H42" s="6"/>
      <c r="I42" s="6"/>
      <c r="J42" s="6"/>
      <c r="K42" s="6"/>
    </row>
    <row r="43" spans="1:11" ht="12.75">
      <c r="A43" s="5" t="s">
        <v>128</v>
      </c>
      <c r="B43" s="6">
        <f>C19</f>
        <v>44</v>
      </c>
      <c r="C43" s="6">
        <f>C20</f>
        <v>252</v>
      </c>
      <c r="D43" s="15">
        <f t="shared" si="0"/>
        <v>5.7272727272727275</v>
      </c>
      <c r="E43" s="6">
        <v>61</v>
      </c>
      <c r="F43" s="6">
        <v>2</v>
      </c>
      <c r="G43" s="6">
        <v>2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537</v>
      </c>
      <c r="B46" s="8">
        <v>3</v>
      </c>
      <c r="C46" s="8">
        <v>3</v>
      </c>
      <c r="D46" s="8">
        <v>0</v>
      </c>
      <c r="E46" s="10">
        <f>SUM(B46)/(C46)</f>
        <v>1</v>
      </c>
      <c r="F46" s="8">
        <v>29</v>
      </c>
      <c r="G46" s="16">
        <f>SUM(F46)/(C46)</f>
        <v>9.666666666666666</v>
      </c>
      <c r="H46" s="8">
        <v>0</v>
      </c>
      <c r="I46" s="1">
        <v>13</v>
      </c>
      <c r="J46" s="8">
        <v>0</v>
      </c>
      <c r="K46" s="8"/>
    </row>
    <row r="47" spans="1:11" ht="12.75">
      <c r="A47" s="7" t="s">
        <v>525</v>
      </c>
      <c r="B47" s="8">
        <v>1</v>
      </c>
      <c r="C47" s="8">
        <v>3</v>
      </c>
      <c r="D47" s="8">
        <v>0</v>
      </c>
      <c r="E47" s="10">
        <f>SUM(B47)/(C47)</f>
        <v>0.3333333333333333</v>
      </c>
      <c r="F47" s="8">
        <v>16</v>
      </c>
      <c r="G47" s="16">
        <f>SUM(F47)/(C47)</f>
        <v>5.333333333333333</v>
      </c>
      <c r="H47" s="8">
        <v>0</v>
      </c>
      <c r="I47" s="1">
        <v>16</v>
      </c>
      <c r="J47" s="8">
        <v>0</v>
      </c>
      <c r="K47" s="8"/>
    </row>
    <row r="48" spans="1:11" ht="12.75">
      <c r="A48" s="5" t="s">
        <v>8</v>
      </c>
      <c r="B48" s="6">
        <f>SUM(B46:B47)</f>
        <v>4</v>
      </c>
      <c r="C48" s="6">
        <f>SUM(C46:C47)</f>
        <v>6</v>
      </c>
      <c r="D48" s="6">
        <f>SUM(D46:D47)</f>
        <v>0</v>
      </c>
      <c r="E48" s="17">
        <f>SUM(B48)/(C48)</f>
        <v>0.6666666666666666</v>
      </c>
      <c r="F48" s="6">
        <f>SUM(F46:F47)</f>
        <v>45</v>
      </c>
      <c r="G48" s="18">
        <f>SUM(F48)/(C48)</f>
        <v>7.5</v>
      </c>
      <c r="H48" s="6">
        <f>SUM(H46:H47)</f>
        <v>0</v>
      </c>
      <c r="I48" s="6">
        <v>16</v>
      </c>
      <c r="J48" s="6">
        <v>0</v>
      </c>
      <c r="K48" s="6"/>
    </row>
    <row r="49" spans="1:11" ht="12.75">
      <c r="A49" s="5" t="s">
        <v>128</v>
      </c>
      <c r="B49" s="6">
        <f>C23</f>
        <v>7</v>
      </c>
      <c r="C49" s="6">
        <f>C24</f>
        <v>12</v>
      </c>
      <c r="D49" s="6">
        <f>C25</f>
        <v>0</v>
      </c>
      <c r="E49" s="17">
        <f>SUM(B49)/(C49)</f>
        <v>0.5833333333333334</v>
      </c>
      <c r="F49" s="6">
        <f>C21</f>
        <v>103</v>
      </c>
      <c r="G49" s="18">
        <f>SUM(F49)/(C49)</f>
        <v>8.583333333333334</v>
      </c>
      <c r="H49" s="6">
        <v>2</v>
      </c>
      <c r="I49" s="6">
        <v>25</v>
      </c>
      <c r="J49" s="6">
        <v>1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539</v>
      </c>
      <c r="H51" s="6"/>
      <c r="I51" s="6"/>
      <c r="J51" s="6"/>
      <c r="K51" s="6"/>
    </row>
    <row r="52" spans="1:11" ht="12.75">
      <c r="A52" s="7" t="s">
        <v>530</v>
      </c>
      <c r="B52" s="8">
        <v>2</v>
      </c>
      <c r="C52" s="8">
        <v>29</v>
      </c>
      <c r="D52" s="9">
        <f>SUM(C52)/(B52)</f>
        <v>14.5</v>
      </c>
      <c r="E52" s="1">
        <v>16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7" t="s">
        <v>526</v>
      </c>
      <c r="B53" s="8">
        <v>1</v>
      </c>
      <c r="C53" s="8">
        <v>8</v>
      </c>
      <c r="D53" s="9">
        <f>SUM(C53)/(B53)</f>
        <v>8</v>
      </c>
      <c r="E53" s="1">
        <v>8</v>
      </c>
      <c r="F53" s="8">
        <v>0</v>
      </c>
      <c r="G53" s="8">
        <v>0</v>
      </c>
      <c r="H53" s="8"/>
      <c r="I53" s="8"/>
      <c r="J53" s="8"/>
      <c r="K53" s="8"/>
    </row>
    <row r="54" spans="1:11" ht="12.75">
      <c r="A54" s="7" t="s">
        <v>567</v>
      </c>
      <c r="B54" s="8">
        <v>1</v>
      </c>
      <c r="C54" s="8">
        <v>8</v>
      </c>
      <c r="D54" s="9">
        <f>SUM(C54)/(B54)</f>
        <v>8</v>
      </c>
      <c r="E54" s="1">
        <v>8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5" t="s">
        <v>8</v>
      </c>
      <c r="B55" s="6">
        <f>SUM(B52:B54)</f>
        <v>4</v>
      </c>
      <c r="C55" s="6">
        <f>SUM(C52:C54)</f>
        <v>45</v>
      </c>
      <c r="D55" s="15">
        <f>SUM(C55)/(B55)</f>
        <v>11.25</v>
      </c>
      <c r="E55" s="6">
        <v>16</v>
      </c>
      <c r="F55" s="6">
        <f>SUM(F52:F54)</f>
        <v>0</v>
      </c>
      <c r="G55" s="6">
        <v>0</v>
      </c>
      <c r="H55" s="6"/>
      <c r="I55" s="6"/>
      <c r="J55" s="6"/>
      <c r="K55" s="14"/>
    </row>
    <row r="56" spans="1:11" ht="12.75">
      <c r="A56" s="5" t="s">
        <v>128</v>
      </c>
      <c r="B56" s="6">
        <f>C23</f>
        <v>7</v>
      </c>
      <c r="C56" s="6">
        <f>C21</f>
        <v>103</v>
      </c>
      <c r="D56" s="15">
        <f>SUM(C56)/(B56)</f>
        <v>14.714285714285714</v>
      </c>
      <c r="E56" s="6">
        <v>25</v>
      </c>
      <c r="F56" s="6">
        <v>2</v>
      </c>
      <c r="G56" s="6">
        <v>1</v>
      </c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95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527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s="7" t="s">
        <v>551</v>
      </c>
      <c r="B61" s="8">
        <v>0</v>
      </c>
      <c r="C61" s="8">
        <v>0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f>SUM(B61*6)+(C61*6)+(D61*6)+(E61)+(F61*2)+(G61*3)+(H61*2)</f>
        <v>1</v>
      </c>
      <c r="J61" s="8"/>
      <c r="K61" s="8"/>
    </row>
    <row r="62" spans="1:11" ht="12.75">
      <c r="A62" s="5" t="s">
        <v>8</v>
      </c>
      <c r="B62" s="6">
        <f aca="true" t="shared" si="1" ref="B62:H62">SUM(B60:B61)</f>
        <v>1</v>
      </c>
      <c r="C62" s="6">
        <f t="shared" si="1"/>
        <v>0</v>
      </c>
      <c r="D62" s="6">
        <f t="shared" si="1"/>
        <v>0</v>
      </c>
      <c r="E62" s="6">
        <f t="shared" si="1"/>
        <v>1</v>
      </c>
      <c r="F62" s="6">
        <f t="shared" si="1"/>
        <v>0</v>
      </c>
      <c r="G62" s="6">
        <f t="shared" si="1"/>
        <v>0</v>
      </c>
      <c r="H62" s="6">
        <f t="shared" si="1"/>
        <v>0</v>
      </c>
      <c r="I62" s="6">
        <f>SUM(B62*6)+(C62*6)+(D62*6)+(E62)+(F62*2)+(G62*3)+(H62*2)</f>
        <v>7</v>
      </c>
      <c r="J62" s="6"/>
      <c r="K62" s="14"/>
    </row>
    <row r="63" spans="1:11" ht="12.75">
      <c r="A63" s="5" t="s">
        <v>128</v>
      </c>
      <c r="B63" s="6">
        <f>F43</f>
        <v>2</v>
      </c>
      <c r="C63" s="6">
        <f>H49</f>
        <v>2</v>
      </c>
      <c r="D63" s="6">
        <v>0</v>
      </c>
      <c r="E63" s="6">
        <f>B68</f>
        <v>2</v>
      </c>
      <c r="F63" s="6">
        <v>1</v>
      </c>
      <c r="G63" s="6">
        <f>E68</f>
        <v>1</v>
      </c>
      <c r="H63" s="6">
        <v>0</v>
      </c>
      <c r="I63" s="6">
        <f>SUM(B63*6)+(C63*6)+(D63*6)+(E63)+(F63*2)+(G63*3)+(H63*2)</f>
        <v>31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7" t="s">
        <v>551</v>
      </c>
      <c r="B66" s="8">
        <v>1</v>
      </c>
      <c r="C66" s="8">
        <v>1</v>
      </c>
      <c r="D66" s="10">
        <f>SUM(B66/C66)</f>
        <v>1</v>
      </c>
      <c r="E66" s="20">
        <v>0</v>
      </c>
      <c r="F66" s="20">
        <v>0</v>
      </c>
      <c r="G66" s="17">
        <v>0</v>
      </c>
      <c r="H66" s="1" t="s">
        <v>93</v>
      </c>
      <c r="I66" s="8">
        <f>SUM(B66)+(E66*3)</f>
        <v>1</v>
      </c>
      <c r="J66" s="22"/>
      <c r="K66" s="8"/>
    </row>
    <row r="67" spans="1:11" ht="12.75">
      <c r="A67" s="5" t="s">
        <v>8</v>
      </c>
      <c r="B67" s="6">
        <f>SUM(B66:B66)</f>
        <v>1</v>
      </c>
      <c r="C67" s="6">
        <f>SUM(C66:C66)</f>
        <v>1</v>
      </c>
      <c r="D67" s="17">
        <f>SUM(B67/C67)</f>
        <v>1</v>
      </c>
      <c r="E67" s="6">
        <f>SUM(E66:E66)</f>
        <v>0</v>
      </c>
      <c r="F67" s="6">
        <f>SUM(F66:F66)</f>
        <v>0</v>
      </c>
      <c r="G67" s="17">
        <v>0</v>
      </c>
      <c r="H67" s="6" t="s">
        <v>93</v>
      </c>
      <c r="I67" s="6">
        <f>SUM(B67)+(E67*3)</f>
        <v>1</v>
      </c>
      <c r="J67" s="19"/>
      <c r="K67" s="6"/>
    </row>
    <row r="68" spans="1:11" ht="12.75">
      <c r="A68" s="5" t="s">
        <v>128</v>
      </c>
      <c r="B68" s="6">
        <v>2</v>
      </c>
      <c r="C68" s="6">
        <v>3</v>
      </c>
      <c r="D68" s="17">
        <f>SUM(B68/C68)</f>
        <v>0.6666666666666666</v>
      </c>
      <c r="E68" s="23">
        <v>1</v>
      </c>
      <c r="F68" s="23">
        <v>1</v>
      </c>
      <c r="G68" s="17">
        <v>0</v>
      </c>
      <c r="H68" s="6">
        <v>34</v>
      </c>
      <c r="I68" s="6">
        <f>SUM(B68)+(E68*3)</f>
        <v>5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73</v>
      </c>
      <c r="B70" s="6" t="s">
        <v>74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536</v>
      </c>
      <c r="B71" s="8">
        <v>2</v>
      </c>
      <c r="C71" s="8">
        <v>41</v>
      </c>
      <c r="D71" s="9">
        <f>SUM(C71)/(B71)</f>
        <v>20.5</v>
      </c>
      <c r="E71" s="1">
        <v>25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567</v>
      </c>
      <c r="B72" s="8">
        <v>1</v>
      </c>
      <c r="C72" s="8">
        <v>23</v>
      </c>
      <c r="D72" s="9">
        <f>SUM(C72)/(B72)</f>
        <v>23</v>
      </c>
      <c r="E72" s="1">
        <v>23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SUM(B71:B72)</f>
        <v>3</v>
      </c>
      <c r="C73" s="6">
        <f>SUM(C71:C72)</f>
        <v>64</v>
      </c>
      <c r="D73" s="15">
        <f>SUM(C73)/(B73)</f>
        <v>21.333333333333332</v>
      </c>
      <c r="E73" s="6">
        <v>25</v>
      </c>
      <c r="F73" s="6">
        <f>SUM(F71:F72)</f>
        <v>0</v>
      </c>
      <c r="G73" s="6"/>
      <c r="H73" s="6"/>
      <c r="I73" s="6"/>
      <c r="J73" s="6"/>
      <c r="K73" s="14"/>
    </row>
    <row r="74" spans="1:11" ht="12.75">
      <c r="A74" s="5" t="s">
        <v>128</v>
      </c>
      <c r="B74" s="6">
        <v>2</v>
      </c>
      <c r="C74" s="6">
        <v>56</v>
      </c>
      <c r="D74" s="15">
        <f>SUM(C74)/(B74)</f>
        <v>28</v>
      </c>
      <c r="E74" s="6">
        <v>27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v>0</v>
      </c>
      <c r="C77" s="6"/>
      <c r="D77" s="15"/>
      <c r="E77" s="6"/>
      <c r="F77" s="6"/>
      <c r="G77" s="5"/>
      <c r="H77" s="5"/>
      <c r="I77" s="5"/>
      <c r="J77" s="5"/>
      <c r="K77" s="6"/>
    </row>
    <row r="78" spans="1:11" ht="12.75">
      <c r="A78" s="5" t="s">
        <v>128</v>
      </c>
      <c r="B78" s="6">
        <v>1</v>
      </c>
      <c r="C78" s="6">
        <v>11</v>
      </c>
      <c r="D78" s="15">
        <f>SUM(C78)/(B78)</f>
        <v>11</v>
      </c>
      <c r="E78" s="6">
        <v>11</v>
      </c>
      <c r="F78" s="6">
        <v>0</v>
      </c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76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623</v>
      </c>
      <c r="B81" s="6"/>
      <c r="C81" s="6"/>
      <c r="D81" s="15"/>
      <c r="E81" s="6"/>
      <c r="F81" s="6"/>
      <c r="G81" s="12"/>
      <c r="H81" s="12"/>
      <c r="I81" s="12"/>
      <c r="J81" s="12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77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538</v>
      </c>
      <c r="B84" s="8">
        <v>5</v>
      </c>
      <c r="C84" s="8">
        <v>162</v>
      </c>
      <c r="D84" s="9">
        <f>SUM(C84)/(B84)</f>
        <v>32.4</v>
      </c>
      <c r="E84" s="1">
        <v>48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5</v>
      </c>
      <c r="C85" s="6">
        <f>SUM(C84:C84)</f>
        <v>162</v>
      </c>
      <c r="D85" s="15">
        <f>SUM(C85)/(B85)</f>
        <v>32.4</v>
      </c>
      <c r="E85" s="6">
        <v>48</v>
      </c>
      <c r="F85" s="6"/>
      <c r="G85" s="5"/>
      <c r="H85" s="5"/>
      <c r="I85" s="5"/>
      <c r="J85" s="5"/>
      <c r="K85" s="6"/>
    </row>
    <row r="86" spans="1:11" ht="12.75">
      <c r="A86" s="5" t="s">
        <v>128</v>
      </c>
      <c r="B86" s="6">
        <f>C26</f>
        <v>2</v>
      </c>
      <c r="C86" s="6">
        <f>C27</f>
        <v>65</v>
      </c>
      <c r="D86" s="15">
        <f>SUM(C86)/(B86)</f>
        <v>32.5</v>
      </c>
      <c r="E86" s="6">
        <v>39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80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669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670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671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672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673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674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28" t="s">
        <v>67</v>
      </c>
      <c r="B96" s="29" t="s">
        <v>558</v>
      </c>
      <c r="C96" s="29" t="s">
        <v>89</v>
      </c>
      <c r="D96" s="29" t="s">
        <v>69</v>
      </c>
      <c r="E96" s="29" t="s">
        <v>68</v>
      </c>
      <c r="F96" s="29" t="s">
        <v>545</v>
      </c>
      <c r="G96" s="29" t="s">
        <v>70</v>
      </c>
      <c r="H96" s="29" t="s">
        <v>71</v>
      </c>
      <c r="I96" s="29" t="s">
        <v>546</v>
      </c>
      <c r="J96" s="29" t="s">
        <v>81</v>
      </c>
      <c r="K96" s="44"/>
    </row>
    <row r="97" spans="1:11" ht="12.75">
      <c r="A97" s="113" t="s">
        <v>549</v>
      </c>
      <c r="B97" s="114">
        <v>7</v>
      </c>
      <c r="C97" s="114">
        <v>9</v>
      </c>
      <c r="D97" s="114">
        <v>3</v>
      </c>
      <c r="E97" s="114">
        <v>0</v>
      </c>
      <c r="F97" s="114">
        <f aca="true" t="shared" si="2" ref="F97:F109">SUM(B97:E97)</f>
        <v>19</v>
      </c>
      <c r="G97" s="114">
        <v>0</v>
      </c>
      <c r="H97" s="114">
        <v>0</v>
      </c>
      <c r="I97" s="114">
        <v>0</v>
      </c>
      <c r="J97" s="114">
        <v>0</v>
      </c>
      <c r="K97" s="1"/>
    </row>
    <row r="98" spans="1:11" ht="12.75">
      <c r="A98" s="113" t="s">
        <v>533</v>
      </c>
      <c r="B98" s="114">
        <v>5</v>
      </c>
      <c r="C98" s="114">
        <v>3</v>
      </c>
      <c r="D98" s="114">
        <v>0</v>
      </c>
      <c r="E98" s="114">
        <v>0</v>
      </c>
      <c r="F98" s="114">
        <f t="shared" si="2"/>
        <v>8</v>
      </c>
      <c r="G98" s="114">
        <v>0</v>
      </c>
      <c r="H98" s="114">
        <v>0</v>
      </c>
      <c r="I98" s="114">
        <v>1</v>
      </c>
      <c r="J98" s="114">
        <v>0</v>
      </c>
      <c r="K98" s="1"/>
    </row>
    <row r="99" spans="1:11" ht="12.75">
      <c r="A99" s="113" t="s">
        <v>528</v>
      </c>
      <c r="B99" s="114">
        <v>1</v>
      </c>
      <c r="C99" s="114">
        <v>4</v>
      </c>
      <c r="D99" s="114">
        <v>1</v>
      </c>
      <c r="E99" s="114">
        <v>1</v>
      </c>
      <c r="F99" s="114">
        <f t="shared" si="2"/>
        <v>7</v>
      </c>
      <c r="G99" s="114">
        <v>0</v>
      </c>
      <c r="H99" s="114">
        <v>0</v>
      </c>
      <c r="I99" s="114">
        <v>0</v>
      </c>
      <c r="J99" s="114">
        <v>0</v>
      </c>
      <c r="K99" s="1"/>
    </row>
    <row r="100" spans="1:11" ht="12.75">
      <c r="A100" s="113" t="s">
        <v>525</v>
      </c>
      <c r="B100" s="114">
        <v>4</v>
      </c>
      <c r="C100" s="114">
        <v>3</v>
      </c>
      <c r="D100" s="114">
        <v>0</v>
      </c>
      <c r="E100" s="114">
        <v>0</v>
      </c>
      <c r="F100" s="114">
        <f t="shared" si="2"/>
        <v>7</v>
      </c>
      <c r="G100" s="114">
        <v>0</v>
      </c>
      <c r="H100" s="114">
        <v>0</v>
      </c>
      <c r="I100" s="114">
        <v>0</v>
      </c>
      <c r="J100" s="114">
        <v>0</v>
      </c>
      <c r="K100" s="1"/>
    </row>
    <row r="101" spans="1:11" ht="12.75">
      <c r="A101" s="113" t="s">
        <v>538</v>
      </c>
      <c r="B101" s="114">
        <v>4</v>
      </c>
      <c r="C101" s="114">
        <v>2</v>
      </c>
      <c r="D101" s="114">
        <v>1</v>
      </c>
      <c r="E101" s="114">
        <v>0</v>
      </c>
      <c r="F101" s="114">
        <f t="shared" si="2"/>
        <v>7</v>
      </c>
      <c r="G101" s="114">
        <v>0</v>
      </c>
      <c r="H101" s="114">
        <v>0</v>
      </c>
      <c r="I101" s="114">
        <v>0</v>
      </c>
      <c r="J101" s="114">
        <v>0</v>
      </c>
      <c r="K101" s="1"/>
    </row>
    <row r="102" spans="1:11" ht="12.75">
      <c r="A102" s="113" t="s">
        <v>552</v>
      </c>
      <c r="B102" s="114">
        <v>5</v>
      </c>
      <c r="C102" s="114">
        <v>2</v>
      </c>
      <c r="D102" s="114">
        <v>0</v>
      </c>
      <c r="E102" s="114">
        <v>0</v>
      </c>
      <c r="F102" s="114">
        <f t="shared" si="2"/>
        <v>7</v>
      </c>
      <c r="G102" s="114">
        <v>1</v>
      </c>
      <c r="H102" s="114">
        <v>0</v>
      </c>
      <c r="I102" s="114">
        <v>0</v>
      </c>
      <c r="J102" s="114">
        <v>0</v>
      </c>
      <c r="K102" s="1"/>
    </row>
    <row r="103" spans="1:11" ht="12.75">
      <c r="A103" s="113" t="s">
        <v>551</v>
      </c>
      <c r="B103" s="114">
        <v>2</v>
      </c>
      <c r="C103" s="114">
        <v>5</v>
      </c>
      <c r="D103" s="114">
        <v>0</v>
      </c>
      <c r="E103" s="114">
        <v>0</v>
      </c>
      <c r="F103" s="114">
        <f t="shared" si="2"/>
        <v>7</v>
      </c>
      <c r="G103" s="114">
        <v>0</v>
      </c>
      <c r="H103" s="114">
        <v>0</v>
      </c>
      <c r="I103" s="114">
        <v>0</v>
      </c>
      <c r="J103" s="114">
        <v>0</v>
      </c>
      <c r="K103" s="1"/>
    </row>
    <row r="104" spans="1:11" ht="12.75">
      <c r="A104" s="113" t="s">
        <v>532</v>
      </c>
      <c r="B104" s="114">
        <v>5</v>
      </c>
      <c r="C104" s="114">
        <v>2</v>
      </c>
      <c r="D104" s="114">
        <v>0</v>
      </c>
      <c r="E104" s="114">
        <v>0</v>
      </c>
      <c r="F104" s="114">
        <f t="shared" si="2"/>
        <v>7</v>
      </c>
      <c r="G104" s="114">
        <v>0</v>
      </c>
      <c r="H104" s="114">
        <v>0</v>
      </c>
      <c r="I104" s="114">
        <v>0</v>
      </c>
      <c r="J104" s="114">
        <v>0</v>
      </c>
      <c r="K104" s="1"/>
    </row>
    <row r="105" spans="1:11" ht="12.75">
      <c r="A105" s="113" t="s">
        <v>557</v>
      </c>
      <c r="B105" s="114">
        <v>1</v>
      </c>
      <c r="C105" s="114">
        <v>3</v>
      </c>
      <c r="D105" s="114">
        <v>0</v>
      </c>
      <c r="E105" s="114">
        <v>0</v>
      </c>
      <c r="F105" s="114">
        <f t="shared" si="2"/>
        <v>4</v>
      </c>
      <c r="G105" s="114">
        <v>0</v>
      </c>
      <c r="H105" s="114">
        <v>1</v>
      </c>
      <c r="I105" s="114">
        <v>1</v>
      </c>
      <c r="J105" s="114">
        <v>0</v>
      </c>
      <c r="K105" s="1"/>
    </row>
    <row r="106" spans="1:11" ht="12.75">
      <c r="A106" s="113" t="s">
        <v>530</v>
      </c>
      <c r="B106" s="114">
        <v>0</v>
      </c>
      <c r="C106" s="114">
        <v>3</v>
      </c>
      <c r="D106" s="114">
        <v>0</v>
      </c>
      <c r="E106" s="114">
        <v>0</v>
      </c>
      <c r="F106" s="114">
        <f t="shared" si="2"/>
        <v>3</v>
      </c>
      <c r="G106" s="114">
        <v>0</v>
      </c>
      <c r="H106" s="114">
        <v>0</v>
      </c>
      <c r="I106" s="114">
        <v>0</v>
      </c>
      <c r="J106" s="114">
        <v>0</v>
      </c>
      <c r="K106" s="1"/>
    </row>
    <row r="107" spans="1:11" ht="12.75">
      <c r="A107" s="113" t="s">
        <v>537</v>
      </c>
      <c r="B107" s="114">
        <v>2</v>
      </c>
      <c r="C107" s="114">
        <v>0</v>
      </c>
      <c r="D107" s="114">
        <v>0</v>
      </c>
      <c r="E107" s="114">
        <v>0</v>
      </c>
      <c r="F107" s="114">
        <f t="shared" si="2"/>
        <v>2</v>
      </c>
      <c r="G107" s="114">
        <v>0</v>
      </c>
      <c r="H107" s="114">
        <v>0</v>
      </c>
      <c r="I107" s="114">
        <v>0</v>
      </c>
      <c r="J107" s="114">
        <v>0</v>
      </c>
      <c r="K107" s="1"/>
    </row>
    <row r="108" spans="1:11" ht="12.75">
      <c r="A108" s="113" t="s">
        <v>527</v>
      </c>
      <c r="B108" s="114">
        <v>0</v>
      </c>
      <c r="C108" s="114">
        <v>1</v>
      </c>
      <c r="D108" s="114">
        <v>0</v>
      </c>
      <c r="E108" s="114">
        <v>0</v>
      </c>
      <c r="F108" s="114">
        <f t="shared" si="2"/>
        <v>1</v>
      </c>
      <c r="G108" s="114">
        <v>0</v>
      </c>
      <c r="H108" s="114">
        <v>0</v>
      </c>
      <c r="I108" s="114">
        <v>0</v>
      </c>
      <c r="J108" s="114">
        <v>0</v>
      </c>
      <c r="K108" s="1"/>
    </row>
    <row r="109" spans="1:11" ht="12.75">
      <c r="A109" s="113" t="s">
        <v>628</v>
      </c>
      <c r="B109" s="114">
        <v>0</v>
      </c>
      <c r="C109" s="114">
        <v>1</v>
      </c>
      <c r="D109" s="114">
        <v>0</v>
      </c>
      <c r="E109" s="114">
        <v>0</v>
      </c>
      <c r="F109" s="114">
        <f t="shared" si="2"/>
        <v>1</v>
      </c>
      <c r="G109" s="114">
        <v>0</v>
      </c>
      <c r="H109" s="114">
        <v>0</v>
      </c>
      <c r="I109" s="114">
        <v>0</v>
      </c>
      <c r="J109" s="114">
        <v>0</v>
      </c>
      <c r="K109" s="1"/>
    </row>
    <row r="110" spans="1:11" ht="12.75">
      <c r="A110" s="28" t="s">
        <v>8</v>
      </c>
      <c r="B110" s="29">
        <f>SUM(B97:B109)</f>
        <v>36</v>
      </c>
      <c r="C110" s="29">
        <f>SUM(C97:C109)</f>
        <v>38</v>
      </c>
      <c r="D110" s="29">
        <f>SUM(D97:D109)</f>
        <v>5</v>
      </c>
      <c r="E110" s="29">
        <f>SUM(E97:E109)</f>
        <v>1</v>
      </c>
      <c r="F110" s="29">
        <f>SUM(F97:F109)</f>
        <v>80</v>
      </c>
      <c r="G110" s="29">
        <f>SUM(G97:G109)</f>
        <v>1</v>
      </c>
      <c r="H110" s="29">
        <f>SUM(H97:H109)</f>
        <v>1</v>
      </c>
      <c r="I110" s="29">
        <f>SUM(I97:I109)</f>
        <v>2</v>
      </c>
      <c r="J110" s="29">
        <f>SUM(J97:J109)</f>
        <v>0</v>
      </c>
      <c r="K110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370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106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91</v>
      </c>
      <c r="C33" s="47" t="s">
        <v>91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93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93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93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93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93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93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106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93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93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93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93</v>
      </c>
      <c r="J48" s="6"/>
      <c r="K48" s="6"/>
    </row>
    <row r="49" spans="1:11" ht="12.75">
      <c r="A49" s="5" t="s">
        <v>106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93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93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93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93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93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93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106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93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106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0</v>
      </c>
      <c r="J71" s="19"/>
      <c r="K71" s="6"/>
    </row>
    <row r="72" spans="1:11" ht="12.75">
      <c r="A72" s="5" t="s">
        <v>106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93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93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106</v>
      </c>
      <c r="B79" s="6">
        <v>0</v>
      </c>
      <c r="C79" s="6">
        <v>0</v>
      </c>
      <c r="D79" s="15" t="e">
        <f>SUM(C79)/(B79)</f>
        <v>#DIV/0!</v>
      </c>
      <c r="E79" s="6" t="s">
        <v>93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106</v>
      </c>
      <c r="B86" s="6">
        <v>0</v>
      </c>
      <c r="C86" s="6">
        <v>0</v>
      </c>
      <c r="D86" s="15" t="e">
        <f>SUM(C86)/(B86)</f>
        <v>#DIV/0!</v>
      </c>
      <c r="E86" s="6" t="s">
        <v>93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93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106</v>
      </c>
      <c r="B93" s="6">
        <v>0</v>
      </c>
      <c r="C93" s="6">
        <v>0</v>
      </c>
      <c r="D93" s="15" t="e">
        <f>SUM(C93)/(B93)</f>
        <v>#DIV/0!</v>
      </c>
      <c r="E93" s="6" t="s">
        <v>93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93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 t="s">
        <v>106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558</v>
      </c>
      <c r="C113" s="29" t="s">
        <v>89</v>
      </c>
      <c r="D113" s="29" t="s">
        <v>69</v>
      </c>
      <c r="E113" s="29" t="s">
        <v>68</v>
      </c>
      <c r="F113" s="29" t="s">
        <v>545</v>
      </c>
      <c r="G113" s="29" t="s">
        <v>70</v>
      </c>
      <c r="H113" s="29" t="s">
        <v>71</v>
      </c>
      <c r="I113" s="29" t="s">
        <v>546</v>
      </c>
      <c r="J113" s="29" t="s">
        <v>81</v>
      </c>
      <c r="K113" s="44"/>
    </row>
    <row r="114" spans="1:11" ht="12.75">
      <c r="A114" s="49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9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9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9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9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9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9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9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9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9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49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49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49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49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49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49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49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49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49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91</v>
      </c>
      <c r="C33" s="47" t="s">
        <v>91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93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93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93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93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93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93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93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93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93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93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93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93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93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93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93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93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93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93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93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93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93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93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93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93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558</v>
      </c>
      <c r="C113" s="29" t="s">
        <v>89</v>
      </c>
      <c r="D113" s="29" t="s">
        <v>69</v>
      </c>
      <c r="E113" s="29" t="s">
        <v>68</v>
      </c>
      <c r="F113" s="29" t="s">
        <v>545</v>
      </c>
      <c r="G113" s="29" t="s">
        <v>70</v>
      </c>
      <c r="H113" s="29" t="s">
        <v>71</v>
      </c>
      <c r="I113" s="29" t="s">
        <v>546</v>
      </c>
      <c r="J113" s="29" t="s">
        <v>81</v>
      </c>
      <c r="K113" s="44"/>
    </row>
    <row r="114" spans="1:11" ht="12.75">
      <c r="A114" s="49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9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9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9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9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9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9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9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9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9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49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49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49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49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49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49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49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49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49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4"/>
  <sheetViews>
    <sheetView zoomScale="175" zoomScaleNormal="175" zoomScalePageLayoutView="0" workbookViewId="0" topLeftCell="A1">
      <selection activeCell="C14" sqref="C14"/>
    </sheetView>
  </sheetViews>
  <sheetFormatPr defaultColWidth="9.140625" defaultRowHeight="12.75"/>
  <cols>
    <col min="1" max="1" width="5.57421875" style="7" customWidth="1"/>
    <col min="2" max="2" width="13.140625" style="7" customWidth="1"/>
    <col min="3" max="3" width="2.8515625" style="66" bestFit="1" customWidth="1"/>
    <col min="4" max="4" width="2.140625" style="66" bestFit="1" customWidth="1"/>
    <col min="5" max="5" width="4.421875" style="8" bestFit="1" customWidth="1"/>
    <col min="6" max="6" width="4.7109375" style="8" bestFit="1" customWidth="1"/>
    <col min="7" max="7" width="0.71875" style="7" customWidth="1"/>
    <col min="8" max="8" width="13.140625" style="7" customWidth="1"/>
    <col min="9" max="10" width="3.00390625" style="66" bestFit="1" customWidth="1"/>
    <col min="11" max="11" width="4.140625" style="8" bestFit="1" customWidth="1"/>
    <col min="12" max="12" width="4.7109375" style="8" bestFit="1" customWidth="1"/>
    <col min="13" max="13" width="0.5625" style="77" customWidth="1"/>
    <col min="14" max="14" width="13.140625" style="77" customWidth="1"/>
    <col min="15" max="15" width="2.8515625" style="66" bestFit="1" customWidth="1"/>
    <col min="16" max="16" width="3.140625" style="66" bestFit="1" customWidth="1"/>
    <col min="17" max="17" width="4.00390625" style="8" bestFit="1" customWidth="1"/>
    <col min="18" max="18" width="4.7109375" style="8" bestFit="1" customWidth="1"/>
    <col min="19" max="16384" width="9.140625" style="7" customWidth="1"/>
  </cols>
  <sheetData>
    <row r="1" spans="1:18" s="71" customFormat="1" ht="20.25">
      <c r="A1" s="50" t="s">
        <v>185</v>
      </c>
      <c r="C1" s="72"/>
      <c r="D1" s="72"/>
      <c r="E1" s="73"/>
      <c r="F1" s="73"/>
      <c r="I1" s="72"/>
      <c r="J1" s="72"/>
      <c r="K1" s="73"/>
      <c r="L1" s="73"/>
      <c r="M1" s="75"/>
      <c r="N1" s="75"/>
      <c r="O1" s="72"/>
      <c r="P1" s="72"/>
      <c r="Q1" s="73"/>
      <c r="R1" s="73"/>
    </row>
    <row r="2" spans="3:18" s="51" customFormat="1" ht="8.25">
      <c r="C2" s="52"/>
      <c r="D2" s="52"/>
      <c r="E2" s="53"/>
      <c r="F2" s="53"/>
      <c r="I2" s="52"/>
      <c r="J2" s="52"/>
      <c r="K2" s="53"/>
      <c r="L2" s="53"/>
      <c r="M2" s="76"/>
      <c r="N2" s="76"/>
      <c r="O2" s="52"/>
      <c r="P2" s="52"/>
      <c r="Q2" s="53"/>
      <c r="R2" s="53"/>
    </row>
    <row r="3" spans="1:18" s="12" customFormat="1" ht="12">
      <c r="A3" s="5"/>
      <c r="B3" s="86" t="s">
        <v>112</v>
      </c>
      <c r="C3" s="54"/>
      <c r="D3" s="54"/>
      <c r="E3" s="6" t="s">
        <v>169</v>
      </c>
      <c r="F3" s="6"/>
      <c r="G3" s="55"/>
      <c r="H3" s="88" t="s">
        <v>113</v>
      </c>
      <c r="I3" s="54"/>
      <c r="J3" s="54"/>
      <c r="K3" s="6" t="s">
        <v>170</v>
      </c>
      <c r="L3" s="6"/>
      <c r="M3" s="55"/>
      <c r="N3" s="89" t="s">
        <v>130</v>
      </c>
      <c r="O3" s="56"/>
      <c r="P3" s="54"/>
      <c r="Q3" s="6" t="s">
        <v>169</v>
      </c>
      <c r="R3" s="6"/>
    </row>
    <row r="4" spans="1:18" s="12" customFormat="1" ht="12">
      <c r="A4" s="5" t="s">
        <v>114</v>
      </c>
      <c r="B4" s="87" t="s">
        <v>115</v>
      </c>
      <c r="C4" s="54" t="s">
        <v>116</v>
      </c>
      <c r="D4" s="54" t="s">
        <v>117</v>
      </c>
      <c r="E4" s="110" t="s">
        <v>118</v>
      </c>
      <c r="F4" s="6" t="s">
        <v>119</v>
      </c>
      <c r="G4" s="55"/>
      <c r="H4" s="88" t="s">
        <v>120</v>
      </c>
      <c r="I4" s="54" t="s">
        <v>116</v>
      </c>
      <c r="J4" s="54" t="s">
        <v>117</v>
      </c>
      <c r="K4" s="6" t="s">
        <v>108</v>
      </c>
      <c r="L4" s="6" t="s">
        <v>119</v>
      </c>
      <c r="M4" s="55"/>
      <c r="N4" s="89" t="s">
        <v>133</v>
      </c>
      <c r="O4" s="54" t="s">
        <v>116</v>
      </c>
      <c r="P4" s="54" t="s">
        <v>117</v>
      </c>
      <c r="Q4" s="6" t="s">
        <v>92</v>
      </c>
      <c r="R4" s="6" t="s">
        <v>119</v>
      </c>
    </row>
    <row r="5" spans="1:18" ht="12.75">
      <c r="A5" s="7" t="s">
        <v>186</v>
      </c>
      <c r="B5" s="7" t="s">
        <v>109</v>
      </c>
      <c r="D5" s="66">
        <v>1</v>
      </c>
      <c r="E5" s="8">
        <v>8</v>
      </c>
      <c r="F5" s="8">
        <v>35</v>
      </c>
      <c r="G5" s="69"/>
      <c r="H5" s="57" t="s">
        <v>158</v>
      </c>
      <c r="I5" s="66">
        <v>1</v>
      </c>
      <c r="K5" s="8">
        <v>35</v>
      </c>
      <c r="L5" s="8">
        <v>8</v>
      </c>
      <c r="M5" s="69"/>
      <c r="N5" s="77" t="s">
        <v>102</v>
      </c>
      <c r="P5" s="66">
        <v>1</v>
      </c>
      <c r="Q5" s="8">
        <v>19</v>
      </c>
      <c r="R5" s="8">
        <v>29</v>
      </c>
    </row>
    <row r="6" spans="1:18" ht="12.75">
      <c r="A6" s="7" t="s">
        <v>187</v>
      </c>
      <c r="B6" s="70" t="s">
        <v>196</v>
      </c>
      <c r="D6" s="66">
        <v>1</v>
      </c>
      <c r="E6" s="8">
        <v>7</v>
      </c>
      <c r="F6" s="8">
        <v>17</v>
      </c>
      <c r="G6" s="69"/>
      <c r="H6" s="7" t="s">
        <v>246</v>
      </c>
      <c r="J6" s="66">
        <v>1</v>
      </c>
      <c r="K6" s="8">
        <v>26</v>
      </c>
      <c r="L6" s="8">
        <v>29</v>
      </c>
      <c r="M6" s="69"/>
      <c r="N6" s="78" t="s">
        <v>158</v>
      </c>
      <c r="O6" s="66">
        <v>1</v>
      </c>
      <c r="Q6" s="8">
        <v>17</v>
      </c>
      <c r="R6" s="8">
        <v>7</v>
      </c>
    </row>
    <row r="7" spans="1:18" ht="12.75">
      <c r="A7" s="7" t="s">
        <v>188</v>
      </c>
      <c r="B7" s="7" t="s">
        <v>197</v>
      </c>
      <c r="D7" s="66">
        <v>1</v>
      </c>
      <c r="E7" s="8">
        <v>7</v>
      </c>
      <c r="F7" s="8">
        <v>28</v>
      </c>
      <c r="G7" s="69"/>
      <c r="H7" s="7" t="s">
        <v>247</v>
      </c>
      <c r="J7" s="66">
        <v>1</v>
      </c>
      <c r="K7" s="8">
        <v>13</v>
      </c>
      <c r="L7" s="8">
        <v>14</v>
      </c>
      <c r="M7" s="69"/>
      <c r="N7" s="77" t="s">
        <v>253</v>
      </c>
      <c r="P7" s="66">
        <v>1</v>
      </c>
      <c r="Q7" s="8">
        <v>14</v>
      </c>
      <c r="R7" s="8">
        <v>28</v>
      </c>
    </row>
    <row r="8" spans="1:18" ht="12.75">
      <c r="A8" s="7" t="s">
        <v>189</v>
      </c>
      <c r="B8" s="7" t="s">
        <v>121</v>
      </c>
      <c r="C8" s="66">
        <v>1</v>
      </c>
      <c r="E8" s="8">
        <v>17</v>
      </c>
      <c r="F8" s="8">
        <v>14</v>
      </c>
      <c r="G8" s="69"/>
      <c r="H8" s="7" t="s">
        <v>248</v>
      </c>
      <c r="I8" s="66">
        <v>1</v>
      </c>
      <c r="K8" s="8">
        <v>41</v>
      </c>
      <c r="L8" s="8">
        <v>35</v>
      </c>
      <c r="M8" s="69"/>
      <c r="N8" s="77" t="s">
        <v>254</v>
      </c>
      <c r="O8" s="66">
        <v>1</v>
      </c>
      <c r="Q8" s="8">
        <v>27</v>
      </c>
      <c r="R8" s="8">
        <v>14</v>
      </c>
    </row>
    <row r="9" spans="1:18" ht="12.75">
      <c r="A9" s="7" t="s">
        <v>190</v>
      </c>
      <c r="B9" s="7" t="s">
        <v>102</v>
      </c>
      <c r="D9" s="66">
        <v>1</v>
      </c>
      <c r="E9" s="8">
        <v>0</v>
      </c>
      <c r="F9" s="8">
        <v>24</v>
      </c>
      <c r="G9" s="69"/>
      <c r="H9" s="7" t="s">
        <v>164</v>
      </c>
      <c r="I9" s="66">
        <v>1</v>
      </c>
      <c r="K9" s="8">
        <v>20</v>
      </c>
      <c r="L9" s="8">
        <v>12</v>
      </c>
      <c r="M9" s="69"/>
      <c r="N9" s="43" t="s">
        <v>255</v>
      </c>
      <c r="O9" s="66">
        <v>1</v>
      </c>
      <c r="Q9" s="8">
        <v>21</v>
      </c>
      <c r="R9" s="8">
        <v>14</v>
      </c>
    </row>
    <row r="10" spans="1:18" ht="12.75">
      <c r="A10" s="7" t="s">
        <v>191</v>
      </c>
      <c r="B10" s="7" t="s">
        <v>198</v>
      </c>
      <c r="C10" s="66">
        <v>1</v>
      </c>
      <c r="E10" s="8">
        <v>35</v>
      </c>
      <c r="F10" s="8">
        <v>13</v>
      </c>
      <c r="G10" s="69"/>
      <c r="H10" s="7" t="s">
        <v>249</v>
      </c>
      <c r="I10" s="66">
        <v>1</v>
      </c>
      <c r="K10" s="8">
        <v>49</v>
      </c>
      <c r="L10" s="8">
        <v>28</v>
      </c>
      <c r="M10" s="69"/>
      <c r="N10" s="43" t="s">
        <v>256</v>
      </c>
      <c r="P10" s="66">
        <v>1</v>
      </c>
      <c r="Q10" s="8">
        <v>17</v>
      </c>
      <c r="R10" s="8">
        <v>24</v>
      </c>
    </row>
    <row r="11" spans="1:18" ht="12.75">
      <c r="A11" s="7" t="s">
        <v>192</v>
      </c>
      <c r="B11" s="7" t="s">
        <v>199</v>
      </c>
      <c r="C11" s="66">
        <v>1</v>
      </c>
      <c r="E11" s="8">
        <v>21</v>
      </c>
      <c r="F11" s="8">
        <v>20</v>
      </c>
      <c r="G11" s="69"/>
      <c r="H11" s="7" t="s">
        <v>163</v>
      </c>
      <c r="I11" s="66">
        <v>1</v>
      </c>
      <c r="K11" s="8">
        <v>63</v>
      </c>
      <c r="L11" s="8">
        <v>7</v>
      </c>
      <c r="M11" s="69"/>
      <c r="N11" s="43" t="s">
        <v>257</v>
      </c>
      <c r="O11" s="66">
        <v>1</v>
      </c>
      <c r="Q11" s="8">
        <v>28</v>
      </c>
      <c r="R11" s="8">
        <v>0</v>
      </c>
    </row>
    <row r="12" spans="1:18" ht="12.75">
      <c r="A12" s="7" t="s">
        <v>193</v>
      </c>
      <c r="B12" s="7" t="s">
        <v>200</v>
      </c>
      <c r="D12" s="66">
        <v>1</v>
      </c>
      <c r="E12" s="8">
        <v>28</v>
      </c>
      <c r="F12" s="8">
        <v>29</v>
      </c>
      <c r="G12" s="69"/>
      <c r="H12" s="7" t="s">
        <v>250</v>
      </c>
      <c r="I12" s="66">
        <v>1</v>
      </c>
      <c r="K12" s="8">
        <v>48</v>
      </c>
      <c r="L12" s="8">
        <v>0</v>
      </c>
      <c r="M12" s="69"/>
      <c r="N12" s="43" t="s">
        <v>258</v>
      </c>
      <c r="O12" s="66">
        <v>1</v>
      </c>
      <c r="Q12" s="8">
        <v>35</v>
      </c>
      <c r="R12" s="8">
        <v>7</v>
      </c>
    </row>
    <row r="13" spans="1:18" ht="12.75">
      <c r="A13" s="7" t="s">
        <v>194</v>
      </c>
      <c r="B13" s="7" t="s">
        <v>128</v>
      </c>
      <c r="D13" s="66">
        <v>1</v>
      </c>
      <c r="E13" s="8">
        <v>7</v>
      </c>
      <c r="F13" s="8">
        <v>31</v>
      </c>
      <c r="G13" s="69"/>
      <c r="H13" s="7" t="s">
        <v>251</v>
      </c>
      <c r="I13" s="66">
        <v>1</v>
      </c>
      <c r="K13" s="8">
        <v>63</v>
      </c>
      <c r="L13" s="8">
        <v>21</v>
      </c>
      <c r="M13" s="69"/>
      <c r="N13" s="43" t="s">
        <v>259</v>
      </c>
      <c r="P13" s="66">
        <v>1</v>
      </c>
      <c r="Q13" s="8">
        <v>13</v>
      </c>
      <c r="R13" s="8">
        <v>14</v>
      </c>
    </row>
    <row r="14" spans="1:14" ht="12.75">
      <c r="A14" s="7" t="s">
        <v>195</v>
      </c>
      <c r="B14" s="7" t="s">
        <v>167</v>
      </c>
      <c r="G14" s="69"/>
      <c r="H14" s="7" t="s">
        <v>252</v>
      </c>
      <c r="M14" s="69"/>
      <c r="N14" s="43" t="s">
        <v>260</v>
      </c>
    </row>
    <row r="15" spans="7:13" ht="12.75">
      <c r="G15" s="69"/>
      <c r="M15" s="69"/>
    </row>
    <row r="16" spans="7:13" ht="12.75">
      <c r="G16" s="69"/>
      <c r="M16" s="69"/>
    </row>
    <row r="17" spans="7:13" ht="12.75">
      <c r="G17" s="69"/>
      <c r="M17" s="69"/>
    </row>
    <row r="18" spans="1:18" s="12" customFormat="1" ht="12">
      <c r="A18" s="5" t="s">
        <v>122</v>
      </c>
      <c r="B18" s="5" t="s">
        <v>10</v>
      </c>
      <c r="C18" s="54">
        <f>SUM(C5:C17)</f>
        <v>3</v>
      </c>
      <c r="D18" s="54">
        <f>SUM(D5:D17)</f>
        <v>6</v>
      </c>
      <c r="E18" s="6">
        <f>SUM(E5:E17)</f>
        <v>130</v>
      </c>
      <c r="F18" s="6">
        <f>SUM(F5:F17)</f>
        <v>211</v>
      </c>
      <c r="G18" s="55"/>
      <c r="H18" s="5" t="s">
        <v>109</v>
      </c>
      <c r="I18" s="54">
        <f>SUM(I5:I17)</f>
        <v>7</v>
      </c>
      <c r="J18" s="54">
        <f>SUM(J5:J17)</f>
        <v>2</v>
      </c>
      <c r="K18" s="6">
        <f>SUM(K5:K17)</f>
        <v>358</v>
      </c>
      <c r="L18" s="6">
        <f>SUM(L5:L17)</f>
        <v>154</v>
      </c>
      <c r="M18" s="55"/>
      <c r="N18" s="28" t="s">
        <v>94</v>
      </c>
      <c r="O18" s="54">
        <f>SUM(O5:O17)</f>
        <v>5</v>
      </c>
      <c r="P18" s="54">
        <f>SUM(P5:P17)</f>
        <v>4</v>
      </c>
      <c r="Q18" s="6">
        <f>SUM(Q5:Q17)</f>
        <v>191</v>
      </c>
      <c r="R18" s="6">
        <f>SUM(R5:R17)</f>
        <v>137</v>
      </c>
    </row>
    <row r="19" spans="1:18" s="12" customFormat="1" ht="12">
      <c r="A19" s="5" t="s">
        <v>123</v>
      </c>
      <c r="B19" s="5"/>
      <c r="C19" s="54"/>
      <c r="D19" s="54"/>
      <c r="E19" s="6"/>
      <c r="F19" s="6"/>
      <c r="G19" s="55"/>
      <c r="H19" s="5" t="s">
        <v>124</v>
      </c>
      <c r="I19" s="54">
        <f>SUM(I10:I14)</f>
        <v>4</v>
      </c>
      <c r="J19" s="54">
        <f>SUM(J10:J14)</f>
        <v>0</v>
      </c>
      <c r="K19" s="6">
        <f>SUM(K10:K14)</f>
        <v>223</v>
      </c>
      <c r="L19" s="6">
        <f>SUM(L10:L14)</f>
        <v>56</v>
      </c>
      <c r="M19" s="55"/>
      <c r="N19" s="28" t="s">
        <v>512</v>
      </c>
      <c r="O19" s="54">
        <f>SUM(O8:O14)</f>
        <v>4</v>
      </c>
      <c r="P19" s="54">
        <f>SUM(P8:P14)</f>
        <v>2</v>
      </c>
      <c r="Q19" s="6">
        <f>SUM(Q8:Q14)</f>
        <v>141</v>
      </c>
      <c r="R19" s="6">
        <f>SUM(R8:R14)</f>
        <v>73</v>
      </c>
    </row>
    <row r="20" spans="1:18" s="51" customFormat="1" ht="8.25">
      <c r="A20" s="58"/>
      <c r="B20" s="58"/>
      <c r="C20" s="59"/>
      <c r="D20" s="59"/>
      <c r="E20" s="60"/>
      <c r="F20" s="60"/>
      <c r="G20" s="61"/>
      <c r="H20" s="58"/>
      <c r="I20" s="59"/>
      <c r="J20" s="59"/>
      <c r="K20" s="60"/>
      <c r="L20" s="60"/>
      <c r="M20" s="61"/>
      <c r="N20" s="74"/>
      <c r="O20" s="59"/>
      <c r="P20" s="59"/>
      <c r="Q20" s="60"/>
      <c r="R20" s="60"/>
    </row>
    <row r="21" spans="1:18" s="12" customFormat="1" ht="12">
      <c r="A21" s="5"/>
      <c r="B21" s="88" t="s">
        <v>129</v>
      </c>
      <c r="C21" s="54"/>
      <c r="D21" s="54"/>
      <c r="E21" s="6" t="s">
        <v>170</v>
      </c>
      <c r="F21" s="6"/>
      <c r="G21" s="62"/>
      <c r="H21" s="90" t="s">
        <v>125</v>
      </c>
      <c r="I21" s="54"/>
      <c r="J21" s="54"/>
      <c r="K21" s="6" t="s">
        <v>171</v>
      </c>
      <c r="L21" s="6"/>
      <c r="M21" s="62"/>
      <c r="N21" s="91" t="s">
        <v>135</v>
      </c>
      <c r="O21" s="54"/>
      <c r="P21" s="54"/>
      <c r="Q21" s="6" t="s">
        <v>170</v>
      </c>
      <c r="R21" s="6"/>
    </row>
    <row r="22" spans="1:18" s="12" customFormat="1" ht="12">
      <c r="A22" s="5" t="s">
        <v>114</v>
      </c>
      <c r="B22" s="88" t="s">
        <v>131</v>
      </c>
      <c r="C22" s="54" t="s">
        <v>116</v>
      </c>
      <c r="D22" s="54" t="s">
        <v>117</v>
      </c>
      <c r="E22" s="6" t="s">
        <v>132</v>
      </c>
      <c r="F22" s="6" t="s">
        <v>119</v>
      </c>
      <c r="G22" s="62"/>
      <c r="H22" s="90" t="s">
        <v>126</v>
      </c>
      <c r="I22" s="54" t="s">
        <v>116</v>
      </c>
      <c r="J22" s="54" t="s">
        <v>117</v>
      </c>
      <c r="K22" s="6" t="s">
        <v>111</v>
      </c>
      <c r="L22" s="6" t="s">
        <v>119</v>
      </c>
      <c r="M22" s="62"/>
      <c r="N22" s="91" t="s">
        <v>136</v>
      </c>
      <c r="O22" s="54" t="s">
        <v>116</v>
      </c>
      <c r="P22" s="54" t="s">
        <v>117</v>
      </c>
      <c r="Q22" s="6" t="s">
        <v>137</v>
      </c>
      <c r="R22" s="6" t="s">
        <v>119</v>
      </c>
    </row>
    <row r="23" spans="1:18" ht="12.75">
      <c r="A23" s="7" t="s">
        <v>186</v>
      </c>
      <c r="B23" s="7" t="s">
        <v>261</v>
      </c>
      <c r="C23" s="66">
        <v>1</v>
      </c>
      <c r="E23" s="8">
        <v>35</v>
      </c>
      <c r="F23" s="8">
        <v>28</v>
      </c>
      <c r="G23" s="69"/>
      <c r="H23" s="7" t="s">
        <v>272</v>
      </c>
      <c r="I23" s="66">
        <v>1</v>
      </c>
      <c r="K23" s="8">
        <v>62</v>
      </c>
      <c r="L23" s="8">
        <v>0</v>
      </c>
      <c r="M23" s="69"/>
      <c r="N23" s="43" t="s">
        <v>267</v>
      </c>
      <c r="O23" s="66">
        <v>1</v>
      </c>
      <c r="Q23" s="8">
        <v>29</v>
      </c>
      <c r="R23" s="8">
        <v>19</v>
      </c>
    </row>
    <row r="24" spans="1:18" ht="12.75">
      <c r="A24" s="7" t="s">
        <v>187</v>
      </c>
      <c r="B24" s="7" t="s">
        <v>253</v>
      </c>
      <c r="D24" s="66">
        <v>1</v>
      </c>
      <c r="E24" s="8">
        <v>24</v>
      </c>
      <c r="F24" s="8">
        <v>27</v>
      </c>
      <c r="G24" s="69"/>
      <c r="H24" s="7" t="s">
        <v>273</v>
      </c>
      <c r="J24" s="66">
        <v>1</v>
      </c>
      <c r="K24" s="8">
        <v>24</v>
      </c>
      <c r="L24" s="8">
        <v>28</v>
      </c>
      <c r="M24" s="69"/>
      <c r="N24" s="43" t="s">
        <v>268</v>
      </c>
      <c r="O24" s="66">
        <v>1</v>
      </c>
      <c r="Q24" s="8">
        <v>27</v>
      </c>
      <c r="R24" s="8">
        <v>24</v>
      </c>
    </row>
    <row r="25" spans="1:18" ht="12.75">
      <c r="A25" s="7" t="s">
        <v>188</v>
      </c>
      <c r="B25" s="57" t="s">
        <v>10</v>
      </c>
      <c r="C25" s="66">
        <v>1</v>
      </c>
      <c r="E25" s="8">
        <v>28</v>
      </c>
      <c r="F25" s="8">
        <v>7</v>
      </c>
      <c r="G25" s="69"/>
      <c r="H25" s="7" t="s">
        <v>573</v>
      </c>
      <c r="J25" s="66">
        <v>1</v>
      </c>
      <c r="K25" s="8">
        <v>10</v>
      </c>
      <c r="L25" s="8">
        <v>55</v>
      </c>
      <c r="M25" s="69"/>
      <c r="N25" s="43" t="s">
        <v>269</v>
      </c>
      <c r="P25" s="66">
        <v>1</v>
      </c>
      <c r="Q25" s="8">
        <v>14</v>
      </c>
      <c r="R25" s="8">
        <v>17</v>
      </c>
    </row>
    <row r="26" spans="1:18" ht="12.75">
      <c r="A26" s="7" t="s">
        <v>189</v>
      </c>
      <c r="B26" s="7" t="s">
        <v>584</v>
      </c>
      <c r="C26" s="66">
        <v>1</v>
      </c>
      <c r="E26" s="8">
        <v>18</v>
      </c>
      <c r="F26" s="8">
        <v>13</v>
      </c>
      <c r="G26" s="69"/>
      <c r="H26" s="57" t="s">
        <v>158</v>
      </c>
      <c r="J26" s="66">
        <v>1</v>
      </c>
      <c r="K26" s="8">
        <v>14</v>
      </c>
      <c r="L26" s="8">
        <v>17</v>
      </c>
      <c r="M26" s="69"/>
      <c r="N26" s="43" t="s">
        <v>270</v>
      </c>
      <c r="O26" s="66">
        <v>1</v>
      </c>
      <c r="Q26" s="8">
        <v>42</v>
      </c>
      <c r="R26" s="8">
        <v>14</v>
      </c>
    </row>
    <row r="27" spans="1:18" ht="12.75">
      <c r="A27" s="7" t="s">
        <v>190</v>
      </c>
      <c r="B27" s="7" t="s">
        <v>262</v>
      </c>
      <c r="C27" s="66">
        <v>1</v>
      </c>
      <c r="E27" s="8">
        <v>21</v>
      </c>
      <c r="F27" s="8">
        <v>7</v>
      </c>
      <c r="G27" s="69"/>
      <c r="H27" s="7" t="s">
        <v>349</v>
      </c>
      <c r="J27" s="66">
        <v>1</v>
      </c>
      <c r="K27" s="8">
        <v>28</v>
      </c>
      <c r="L27" s="8">
        <v>61</v>
      </c>
      <c r="M27" s="69"/>
      <c r="N27" s="78" t="s">
        <v>158</v>
      </c>
      <c r="O27" s="66">
        <v>1</v>
      </c>
      <c r="Q27" s="8">
        <v>24</v>
      </c>
      <c r="R27" s="8">
        <v>0</v>
      </c>
    </row>
    <row r="28" spans="1:18" ht="12.75">
      <c r="A28" s="7" t="s">
        <v>191</v>
      </c>
      <c r="B28" s="7" t="s">
        <v>263</v>
      </c>
      <c r="C28" s="66">
        <v>1</v>
      </c>
      <c r="E28" s="8">
        <v>53</v>
      </c>
      <c r="F28" s="8">
        <v>14</v>
      </c>
      <c r="G28" s="69"/>
      <c r="H28" s="7" t="s">
        <v>347</v>
      </c>
      <c r="J28" s="66">
        <v>1</v>
      </c>
      <c r="K28" s="8">
        <v>0</v>
      </c>
      <c r="L28" s="8">
        <v>44</v>
      </c>
      <c r="M28" s="69"/>
      <c r="N28" s="43" t="s">
        <v>250</v>
      </c>
      <c r="O28" s="66">
        <v>1</v>
      </c>
      <c r="Q28" s="8">
        <v>50</v>
      </c>
      <c r="R28" s="8">
        <v>14</v>
      </c>
    </row>
    <row r="29" spans="1:18" ht="12.75">
      <c r="A29" s="7" t="s">
        <v>192</v>
      </c>
      <c r="B29" s="7" t="s">
        <v>264</v>
      </c>
      <c r="C29" s="66">
        <v>1</v>
      </c>
      <c r="E29" s="8">
        <v>35</v>
      </c>
      <c r="F29" s="8">
        <v>6</v>
      </c>
      <c r="G29" s="69"/>
      <c r="H29" s="7" t="s">
        <v>274</v>
      </c>
      <c r="I29" s="66">
        <v>1</v>
      </c>
      <c r="K29" s="8">
        <v>20</v>
      </c>
      <c r="L29" s="8">
        <v>13</v>
      </c>
      <c r="M29" s="69"/>
      <c r="N29" s="43" t="s">
        <v>639</v>
      </c>
      <c r="O29" s="66">
        <v>1</v>
      </c>
      <c r="Q29" s="8">
        <v>35</v>
      </c>
      <c r="R29" s="8">
        <v>28</v>
      </c>
    </row>
    <row r="30" spans="1:18" ht="12.75">
      <c r="A30" s="7" t="s">
        <v>193</v>
      </c>
      <c r="B30" s="7" t="s">
        <v>265</v>
      </c>
      <c r="C30" s="66">
        <v>1</v>
      </c>
      <c r="E30" s="8">
        <v>50</v>
      </c>
      <c r="F30" s="8">
        <v>13</v>
      </c>
      <c r="G30" s="69"/>
      <c r="H30" s="7" t="s">
        <v>275</v>
      </c>
      <c r="J30" s="66">
        <v>1</v>
      </c>
      <c r="K30" s="8">
        <v>13</v>
      </c>
      <c r="L30" s="8">
        <v>28</v>
      </c>
      <c r="M30" s="69"/>
      <c r="N30" s="43" t="s">
        <v>251</v>
      </c>
      <c r="P30" s="66">
        <v>1</v>
      </c>
      <c r="Q30" s="8">
        <v>14</v>
      </c>
      <c r="R30" s="8">
        <v>24</v>
      </c>
    </row>
    <row r="31" spans="1:18" ht="12.75">
      <c r="A31" s="7" t="s">
        <v>194</v>
      </c>
      <c r="B31" s="7" t="s">
        <v>266</v>
      </c>
      <c r="C31" s="66">
        <v>1</v>
      </c>
      <c r="E31" s="8">
        <v>14</v>
      </c>
      <c r="F31" s="8">
        <v>13</v>
      </c>
      <c r="G31" s="69"/>
      <c r="H31" s="7" t="s">
        <v>276</v>
      </c>
      <c r="I31" s="66">
        <v>1</v>
      </c>
      <c r="K31" s="8">
        <v>55</v>
      </c>
      <c r="L31" s="8">
        <v>12</v>
      </c>
      <c r="M31" s="69"/>
      <c r="N31" s="43" t="s">
        <v>160</v>
      </c>
      <c r="O31" s="66">
        <v>1</v>
      </c>
      <c r="Q31" s="8">
        <v>41</v>
      </c>
      <c r="R31" s="8">
        <v>27</v>
      </c>
    </row>
    <row r="32" spans="1:14" ht="12.75">
      <c r="A32" s="7" t="s">
        <v>195</v>
      </c>
      <c r="B32" s="7" t="s">
        <v>585</v>
      </c>
      <c r="G32" s="69"/>
      <c r="H32" s="7" t="s">
        <v>350</v>
      </c>
      <c r="M32" s="69"/>
      <c r="N32" s="43" t="s">
        <v>271</v>
      </c>
    </row>
    <row r="33" spans="7:13" ht="12.75">
      <c r="G33" s="69"/>
      <c r="M33" s="69"/>
    </row>
    <row r="34" spans="7:13" ht="12.75">
      <c r="G34" s="69"/>
      <c r="M34" s="69"/>
    </row>
    <row r="35" spans="7:13" ht="12.75">
      <c r="G35" s="69"/>
      <c r="M35" s="69"/>
    </row>
    <row r="36" spans="1:18" s="12" customFormat="1" ht="12">
      <c r="A36" s="5" t="s">
        <v>122</v>
      </c>
      <c r="B36" s="5" t="s">
        <v>100</v>
      </c>
      <c r="C36" s="54">
        <f>SUM(C23:C35)</f>
        <v>8</v>
      </c>
      <c r="D36" s="54">
        <f>SUM(D23:D35)</f>
        <v>1</v>
      </c>
      <c r="E36" s="6">
        <f>SUM(E23:E35)</f>
        <v>278</v>
      </c>
      <c r="F36" s="6">
        <f>SUM(F23:F35)</f>
        <v>128</v>
      </c>
      <c r="G36" s="55"/>
      <c r="H36" s="5" t="s">
        <v>121</v>
      </c>
      <c r="I36" s="54">
        <f>SUM(I23:I35)</f>
        <v>3</v>
      </c>
      <c r="J36" s="54">
        <f>SUM(J23:J35)</f>
        <v>6</v>
      </c>
      <c r="K36" s="6">
        <f>SUM(K23:K35)</f>
        <v>226</v>
      </c>
      <c r="L36" s="6">
        <f>SUM(L23:L35)</f>
        <v>258</v>
      </c>
      <c r="M36" s="55"/>
      <c r="N36" s="28" t="s">
        <v>102</v>
      </c>
      <c r="O36" s="54">
        <f>SUM(O23:O35)</f>
        <v>7</v>
      </c>
      <c r="P36" s="54">
        <f>SUM(P23:P35)</f>
        <v>2</v>
      </c>
      <c r="Q36" s="6">
        <f>SUM(Q23:Q35)</f>
        <v>276</v>
      </c>
      <c r="R36" s="6">
        <f>SUM(R23:R35)</f>
        <v>167</v>
      </c>
    </row>
    <row r="37" spans="1:18" s="12" customFormat="1" ht="12">
      <c r="A37" s="5" t="s">
        <v>123</v>
      </c>
      <c r="B37" s="5" t="s">
        <v>134</v>
      </c>
      <c r="C37" s="54">
        <f>SUM(C27:C31)</f>
        <v>5</v>
      </c>
      <c r="D37" s="54">
        <f>SUM(D27:D31)</f>
        <v>0</v>
      </c>
      <c r="E37" s="6">
        <f>SUM(E27:E31)</f>
        <v>173</v>
      </c>
      <c r="F37" s="6">
        <f>SUM(F27:F31)</f>
        <v>53</v>
      </c>
      <c r="G37" s="55"/>
      <c r="H37" s="5" t="s">
        <v>511</v>
      </c>
      <c r="I37" s="54">
        <f>SUM(I27)+(I28)+(I32)</f>
        <v>0</v>
      </c>
      <c r="J37" s="54">
        <f>SUM(J27)+(J28)+(J32)</f>
        <v>2</v>
      </c>
      <c r="K37" s="6">
        <f>SUM(K27)+(K28)+(K32)</f>
        <v>28</v>
      </c>
      <c r="L37" s="6">
        <f>SUM(L27)+(L28)+(L32)</f>
        <v>105</v>
      </c>
      <c r="M37" s="55"/>
      <c r="N37" s="28" t="s">
        <v>138</v>
      </c>
      <c r="O37" s="54">
        <f>SUM(O28:O32)</f>
        <v>3</v>
      </c>
      <c r="P37" s="54">
        <f>SUM(P28:P32)</f>
        <v>1</v>
      </c>
      <c r="Q37" s="6">
        <f>SUM(Q28:Q32)</f>
        <v>140</v>
      </c>
      <c r="R37" s="6">
        <f>SUM(R28:R32)</f>
        <v>93</v>
      </c>
    </row>
    <row r="38" spans="1:18" s="51" customFormat="1" ht="8.25">
      <c r="A38" s="58"/>
      <c r="B38" s="58"/>
      <c r="C38" s="59"/>
      <c r="D38" s="59"/>
      <c r="E38" s="60"/>
      <c r="F38" s="60"/>
      <c r="G38" s="61"/>
      <c r="H38" s="58"/>
      <c r="I38" s="59"/>
      <c r="J38" s="59"/>
      <c r="K38" s="60"/>
      <c r="L38" s="60"/>
      <c r="M38" s="61"/>
      <c r="N38" s="74"/>
      <c r="O38" s="59"/>
      <c r="P38" s="59"/>
      <c r="Q38" s="60"/>
      <c r="R38" s="60"/>
    </row>
    <row r="39" spans="1:18" s="12" customFormat="1" ht="12">
      <c r="A39" s="5"/>
      <c r="B39" s="92" t="s">
        <v>139</v>
      </c>
      <c r="C39" s="54"/>
      <c r="D39" s="54"/>
      <c r="E39" s="6" t="s">
        <v>170</v>
      </c>
      <c r="F39" s="6"/>
      <c r="G39" s="55"/>
      <c r="H39" s="88" t="s">
        <v>142</v>
      </c>
      <c r="I39" s="94"/>
      <c r="J39" s="54"/>
      <c r="K39" s="6" t="s">
        <v>172</v>
      </c>
      <c r="L39" s="6" t="s">
        <v>173</v>
      </c>
      <c r="M39" s="55"/>
      <c r="N39" s="96" t="s">
        <v>207</v>
      </c>
      <c r="O39" s="97"/>
      <c r="P39" s="54"/>
      <c r="Q39" s="6"/>
      <c r="R39" s="6" t="s">
        <v>171</v>
      </c>
    </row>
    <row r="40" spans="1:18" s="12" customFormat="1" ht="12">
      <c r="A40" s="5" t="s">
        <v>114</v>
      </c>
      <c r="B40" s="93" t="s">
        <v>127</v>
      </c>
      <c r="C40" s="54" t="s">
        <v>116</v>
      </c>
      <c r="D40" s="54" t="s">
        <v>117</v>
      </c>
      <c r="E40" s="6" t="s">
        <v>140</v>
      </c>
      <c r="F40" s="6" t="s">
        <v>119</v>
      </c>
      <c r="G40" s="55"/>
      <c r="H40" s="95" t="s">
        <v>143</v>
      </c>
      <c r="I40" s="54" t="s">
        <v>116</v>
      </c>
      <c r="J40" s="54" t="s">
        <v>117</v>
      </c>
      <c r="K40" s="6" t="s">
        <v>144</v>
      </c>
      <c r="L40" s="6" t="s">
        <v>119</v>
      </c>
      <c r="M40" s="55"/>
      <c r="N40" s="98" t="s">
        <v>236</v>
      </c>
      <c r="O40" s="54" t="s">
        <v>116</v>
      </c>
      <c r="P40" s="54" t="s">
        <v>117</v>
      </c>
      <c r="Q40" s="6" t="s">
        <v>206</v>
      </c>
      <c r="R40" s="6" t="s">
        <v>119</v>
      </c>
    </row>
    <row r="41" spans="1:18" ht="12.75">
      <c r="A41" s="7" t="s">
        <v>186</v>
      </c>
      <c r="B41" s="7" t="s">
        <v>278</v>
      </c>
      <c r="D41" s="66">
        <v>1</v>
      </c>
      <c r="E41" s="8">
        <v>6</v>
      </c>
      <c r="F41" s="8">
        <v>47</v>
      </c>
      <c r="G41" s="69"/>
      <c r="H41" s="7" t="s">
        <v>540</v>
      </c>
      <c r="I41" s="66">
        <v>1</v>
      </c>
      <c r="K41" s="8">
        <v>48</v>
      </c>
      <c r="L41" s="8">
        <v>28</v>
      </c>
      <c r="M41" s="69"/>
      <c r="N41" s="43" t="s">
        <v>290</v>
      </c>
      <c r="P41" s="66">
        <v>1</v>
      </c>
      <c r="Q41" s="8">
        <v>14</v>
      </c>
      <c r="R41" s="8">
        <v>28</v>
      </c>
    </row>
    <row r="42" spans="1:18" ht="12.75">
      <c r="A42" s="7" t="s">
        <v>187</v>
      </c>
      <c r="B42" s="7" t="s">
        <v>165</v>
      </c>
      <c r="D42" s="66">
        <v>1</v>
      </c>
      <c r="E42" s="8">
        <v>15</v>
      </c>
      <c r="F42" s="8">
        <v>38</v>
      </c>
      <c r="G42" s="69"/>
      <c r="H42" s="7" t="s">
        <v>543</v>
      </c>
      <c r="J42" s="66">
        <v>1</v>
      </c>
      <c r="K42" s="8">
        <v>0</v>
      </c>
      <c r="L42" s="8">
        <v>17</v>
      </c>
      <c r="M42" s="69"/>
      <c r="N42" s="43" t="s">
        <v>291</v>
      </c>
      <c r="P42" s="66">
        <v>1</v>
      </c>
      <c r="Q42" s="8">
        <v>7</v>
      </c>
      <c r="R42" s="8">
        <v>21</v>
      </c>
    </row>
    <row r="43" spans="1:18" ht="12.75">
      <c r="A43" s="7" t="s">
        <v>188</v>
      </c>
      <c r="B43" s="7" t="s">
        <v>277</v>
      </c>
      <c r="D43" s="66">
        <v>1</v>
      </c>
      <c r="E43" s="8">
        <v>7</v>
      </c>
      <c r="F43" s="8">
        <v>12</v>
      </c>
      <c r="G43" s="69"/>
      <c r="H43" s="7" t="s">
        <v>284</v>
      </c>
      <c r="I43" s="66">
        <v>1</v>
      </c>
      <c r="K43" s="8">
        <v>35</v>
      </c>
      <c r="L43" s="8">
        <v>0</v>
      </c>
      <c r="M43" s="69"/>
      <c r="N43" s="43" t="s">
        <v>161</v>
      </c>
      <c r="P43" s="66">
        <v>1</v>
      </c>
      <c r="Q43" s="8">
        <v>16</v>
      </c>
      <c r="R43" s="8">
        <v>34</v>
      </c>
    </row>
    <row r="44" spans="1:18" ht="12.75">
      <c r="A44" s="7" t="s">
        <v>189</v>
      </c>
      <c r="B44" s="7" t="s">
        <v>279</v>
      </c>
      <c r="D44" s="66">
        <v>1</v>
      </c>
      <c r="E44" s="8">
        <v>0</v>
      </c>
      <c r="F44" s="8">
        <v>30</v>
      </c>
      <c r="G44" s="69"/>
      <c r="H44" s="7" t="s">
        <v>285</v>
      </c>
      <c r="I44" s="66">
        <v>1</v>
      </c>
      <c r="K44" s="8">
        <v>57</v>
      </c>
      <c r="L44" s="8">
        <v>36</v>
      </c>
      <c r="M44" s="69"/>
      <c r="N44" s="43" t="s">
        <v>292</v>
      </c>
      <c r="O44" s="66">
        <v>1</v>
      </c>
      <c r="Q44" s="8">
        <v>36</v>
      </c>
      <c r="R44" s="8">
        <v>35</v>
      </c>
    </row>
    <row r="45" spans="1:18" ht="12.75">
      <c r="A45" s="7" t="s">
        <v>190</v>
      </c>
      <c r="B45" s="7" t="s">
        <v>166</v>
      </c>
      <c r="D45" s="66">
        <v>1</v>
      </c>
      <c r="E45" s="8">
        <v>6</v>
      </c>
      <c r="F45" s="8">
        <v>21</v>
      </c>
      <c r="G45" s="69"/>
      <c r="H45" s="7" t="s">
        <v>286</v>
      </c>
      <c r="J45" s="66">
        <v>1</v>
      </c>
      <c r="K45" s="8">
        <v>21</v>
      </c>
      <c r="L45" s="8">
        <v>50</v>
      </c>
      <c r="M45" s="69"/>
      <c r="N45" s="43" t="s">
        <v>293</v>
      </c>
      <c r="O45" s="66">
        <v>1</v>
      </c>
      <c r="Q45" s="8">
        <v>15</v>
      </c>
      <c r="R45" s="8">
        <v>7</v>
      </c>
    </row>
    <row r="46" spans="1:18" ht="12.75">
      <c r="A46" s="7" t="s">
        <v>191</v>
      </c>
      <c r="B46" s="57" t="s">
        <v>10</v>
      </c>
      <c r="D46" s="66">
        <v>1</v>
      </c>
      <c r="E46" s="8">
        <v>13</v>
      </c>
      <c r="F46" s="8">
        <v>35</v>
      </c>
      <c r="G46" s="69"/>
      <c r="H46" s="7" t="s">
        <v>287</v>
      </c>
      <c r="J46" s="66">
        <v>1</v>
      </c>
      <c r="K46" s="8">
        <v>0</v>
      </c>
      <c r="L46" s="8">
        <v>42</v>
      </c>
      <c r="M46" s="69"/>
      <c r="N46" s="43" t="s">
        <v>294</v>
      </c>
      <c r="O46" s="66">
        <v>1</v>
      </c>
      <c r="Q46" s="8">
        <v>22</v>
      </c>
      <c r="R46" s="8">
        <v>0</v>
      </c>
    </row>
    <row r="47" spans="1:18" ht="12.75">
      <c r="A47" s="7" t="s">
        <v>192</v>
      </c>
      <c r="B47" s="7" t="s">
        <v>280</v>
      </c>
      <c r="D47" s="66">
        <v>1</v>
      </c>
      <c r="E47" s="8">
        <v>22</v>
      </c>
      <c r="F47" s="8">
        <v>48</v>
      </c>
      <c r="G47" s="69"/>
      <c r="H47" s="57" t="s">
        <v>10</v>
      </c>
      <c r="J47" s="66">
        <v>1</v>
      </c>
      <c r="K47" s="8">
        <v>20</v>
      </c>
      <c r="L47" s="8">
        <v>21</v>
      </c>
      <c r="M47" s="69"/>
      <c r="N47" s="43" t="s">
        <v>624</v>
      </c>
      <c r="O47" s="66">
        <v>1</v>
      </c>
      <c r="Q47" s="8">
        <v>23</v>
      </c>
      <c r="R47" s="8">
        <v>6</v>
      </c>
    </row>
    <row r="48" spans="1:18" ht="12.75">
      <c r="A48" s="7" t="s">
        <v>193</v>
      </c>
      <c r="B48" s="7" t="s">
        <v>281</v>
      </c>
      <c r="C48" s="66">
        <v>1</v>
      </c>
      <c r="E48" s="8">
        <v>46</v>
      </c>
      <c r="F48" s="8">
        <v>0</v>
      </c>
      <c r="G48" s="69"/>
      <c r="H48" s="7" t="s">
        <v>288</v>
      </c>
      <c r="J48" s="66">
        <v>1</v>
      </c>
      <c r="K48" s="8">
        <v>14</v>
      </c>
      <c r="L48" s="8">
        <v>28</v>
      </c>
      <c r="M48" s="69"/>
      <c r="N48" s="78" t="s">
        <v>10</v>
      </c>
      <c r="O48" s="66">
        <v>1</v>
      </c>
      <c r="Q48" s="8">
        <v>29</v>
      </c>
      <c r="R48" s="8">
        <v>28</v>
      </c>
    </row>
    <row r="49" spans="1:18" ht="12.75">
      <c r="A49" s="7" t="s">
        <v>194</v>
      </c>
      <c r="B49" s="7" t="s">
        <v>282</v>
      </c>
      <c r="C49" s="66">
        <v>1</v>
      </c>
      <c r="E49" s="8">
        <v>46</v>
      </c>
      <c r="F49" s="8">
        <v>7</v>
      </c>
      <c r="G49" s="69"/>
      <c r="H49" s="7" t="s">
        <v>289</v>
      </c>
      <c r="I49" s="66">
        <v>1</v>
      </c>
      <c r="K49" s="8">
        <v>38</v>
      </c>
      <c r="L49" s="8">
        <v>0</v>
      </c>
      <c r="M49" s="69"/>
      <c r="N49" s="43" t="s">
        <v>295</v>
      </c>
      <c r="O49" s="66">
        <v>1</v>
      </c>
      <c r="Q49" s="8">
        <v>14</v>
      </c>
      <c r="R49" s="8">
        <v>13</v>
      </c>
    </row>
    <row r="50" spans="1:14" ht="12.75">
      <c r="A50" s="7" t="s">
        <v>195</v>
      </c>
      <c r="B50" s="7" t="s">
        <v>283</v>
      </c>
      <c r="G50" s="69"/>
      <c r="H50" s="7" t="s">
        <v>510</v>
      </c>
      <c r="M50" s="69"/>
      <c r="N50" s="43" t="s">
        <v>296</v>
      </c>
    </row>
    <row r="51" spans="7:13" ht="12.75">
      <c r="G51" s="69"/>
      <c r="M51" s="69"/>
    </row>
    <row r="52" spans="7:13" ht="12.75">
      <c r="G52" s="69"/>
      <c r="M52" s="69"/>
    </row>
    <row r="53" spans="7:13" ht="12.75">
      <c r="G53" s="69"/>
      <c r="M53" s="69"/>
    </row>
    <row r="54" spans="1:18" s="12" customFormat="1" ht="12">
      <c r="A54" s="5" t="s">
        <v>122</v>
      </c>
      <c r="B54" s="5" t="s">
        <v>104</v>
      </c>
      <c r="C54" s="54">
        <f>SUM(C41:C53)</f>
        <v>2</v>
      </c>
      <c r="D54" s="54">
        <f>SUM(D41:D53)</f>
        <v>7</v>
      </c>
      <c r="E54" s="6">
        <f>SUM(E41:E53)</f>
        <v>161</v>
      </c>
      <c r="F54" s="6">
        <f>SUM(F41:F53)</f>
        <v>238</v>
      </c>
      <c r="G54" s="55"/>
      <c r="H54" s="5" t="s">
        <v>145</v>
      </c>
      <c r="I54" s="54">
        <f>SUM(I41:I53)</f>
        <v>4</v>
      </c>
      <c r="J54" s="54">
        <f>SUM(J41:J53)</f>
        <v>5</v>
      </c>
      <c r="K54" s="6">
        <f>SUM(K41:K53)</f>
        <v>233</v>
      </c>
      <c r="L54" s="6">
        <f>SUM(L41:L53)</f>
        <v>222</v>
      </c>
      <c r="M54" s="55"/>
      <c r="N54" s="28" t="s">
        <v>205</v>
      </c>
      <c r="O54" s="54">
        <f>SUM(O41:O53)</f>
        <v>6</v>
      </c>
      <c r="P54" s="54">
        <f>SUM(P41:P53)</f>
        <v>3</v>
      </c>
      <c r="Q54" s="6">
        <f>SUM(Q41:Q53)</f>
        <v>176</v>
      </c>
      <c r="R54" s="6">
        <f>SUM(R41:R53)</f>
        <v>172</v>
      </c>
    </row>
    <row r="55" spans="1:18" s="12" customFormat="1" ht="12">
      <c r="A55" s="5" t="s">
        <v>123</v>
      </c>
      <c r="B55" s="5" t="s">
        <v>141</v>
      </c>
      <c r="C55" s="54">
        <f>SUM(C44:C50)-(C46)</f>
        <v>2</v>
      </c>
      <c r="D55" s="54">
        <f>SUM(D44:D50)-(D46)</f>
        <v>3</v>
      </c>
      <c r="E55" s="6">
        <f>SUM(E44:E50)-(E46)</f>
        <v>120</v>
      </c>
      <c r="F55" s="6">
        <f>SUM(F44:F50)-(F46)</f>
        <v>106</v>
      </c>
      <c r="G55" s="55"/>
      <c r="H55" s="5" t="s">
        <v>146</v>
      </c>
      <c r="I55" s="54">
        <f>SUM(I46)+(I48)+(I50)</f>
        <v>0</v>
      </c>
      <c r="J55" s="54">
        <f>SUM(J46)+(J48)+(J50)</f>
        <v>2</v>
      </c>
      <c r="K55" s="6">
        <f>SUM(K46)+(K48)+(K50)</f>
        <v>14</v>
      </c>
      <c r="L55" s="6">
        <f>SUM(L46)+(L48)+(L50)</f>
        <v>70</v>
      </c>
      <c r="M55" s="55"/>
      <c r="N55" s="28" t="s">
        <v>513</v>
      </c>
      <c r="O55" s="54">
        <f>SUM(O44:O50)-(O48)</f>
        <v>5</v>
      </c>
      <c r="P55" s="54">
        <f>SUM(P44:P50)-(P48)</f>
        <v>0</v>
      </c>
      <c r="Q55" s="6">
        <f>SUM(Q44:Q50)-(Q48)</f>
        <v>110</v>
      </c>
      <c r="R55" s="6">
        <f>SUM(R44:R50)-(R48)</f>
        <v>61</v>
      </c>
    </row>
    <row r="56" spans="1:18" s="51" customFormat="1" ht="8.25">
      <c r="A56" s="58"/>
      <c r="B56" s="58"/>
      <c r="C56" s="59"/>
      <c r="D56" s="59"/>
      <c r="E56" s="60"/>
      <c r="F56" s="60"/>
      <c r="G56" s="58"/>
      <c r="H56" s="58"/>
      <c r="I56" s="59"/>
      <c r="J56" s="59"/>
      <c r="K56" s="60"/>
      <c r="L56" s="60"/>
      <c r="M56" s="74"/>
      <c r="N56" s="74"/>
      <c r="O56" s="59"/>
      <c r="P56" s="59"/>
      <c r="Q56" s="60"/>
      <c r="R56" s="60"/>
    </row>
    <row r="57" spans="1:18" s="12" customFormat="1" ht="12">
      <c r="A57" s="5"/>
      <c r="B57" s="88" t="s">
        <v>147</v>
      </c>
      <c r="C57" s="54"/>
      <c r="D57" s="54"/>
      <c r="E57" s="6" t="s">
        <v>174</v>
      </c>
      <c r="F57" s="6"/>
      <c r="G57" s="55"/>
      <c r="H57" s="99" t="s">
        <v>150</v>
      </c>
      <c r="I57" s="54"/>
      <c r="J57" s="54"/>
      <c r="K57" s="6" t="s">
        <v>170</v>
      </c>
      <c r="L57" s="6"/>
      <c r="M57" s="55"/>
      <c r="N57" s="101" t="s">
        <v>201</v>
      </c>
      <c r="O57" s="100"/>
      <c r="P57" s="100"/>
      <c r="Q57" s="6"/>
      <c r="R57" s="6" t="s">
        <v>169</v>
      </c>
    </row>
    <row r="58" spans="1:18" s="12" customFormat="1" ht="12">
      <c r="A58" s="5" t="s">
        <v>114</v>
      </c>
      <c r="B58" s="95" t="s">
        <v>148</v>
      </c>
      <c r="C58" s="54" t="s">
        <v>116</v>
      </c>
      <c r="D58" s="54" t="s">
        <v>117</v>
      </c>
      <c r="E58" s="6" t="s">
        <v>149</v>
      </c>
      <c r="F58" s="6" t="s">
        <v>119</v>
      </c>
      <c r="G58" s="55"/>
      <c r="H58" s="99" t="s">
        <v>151</v>
      </c>
      <c r="I58" s="54" t="s">
        <v>116</v>
      </c>
      <c r="J58" s="54" t="s">
        <v>117</v>
      </c>
      <c r="K58" s="6" t="s">
        <v>152</v>
      </c>
      <c r="L58" s="6" t="s">
        <v>119</v>
      </c>
      <c r="M58" s="55"/>
      <c r="N58" s="101" t="s">
        <v>202</v>
      </c>
      <c r="O58" s="54" t="s">
        <v>116</v>
      </c>
      <c r="P58" s="54" t="s">
        <v>117</v>
      </c>
      <c r="Q58" s="6" t="s">
        <v>203</v>
      </c>
      <c r="R58" s="6" t="s">
        <v>119</v>
      </c>
    </row>
    <row r="59" spans="1:18" ht="12.75">
      <c r="A59" s="7" t="s">
        <v>186</v>
      </c>
      <c r="B59" s="7" t="s">
        <v>241</v>
      </c>
      <c r="C59" s="66">
        <v>1</v>
      </c>
      <c r="E59" s="8">
        <v>33</v>
      </c>
      <c r="F59" s="8">
        <v>6</v>
      </c>
      <c r="G59" s="69"/>
      <c r="H59" s="43" t="s">
        <v>297</v>
      </c>
      <c r="I59" s="66">
        <v>1</v>
      </c>
      <c r="K59" s="8">
        <v>40</v>
      </c>
      <c r="L59" s="8">
        <v>14</v>
      </c>
      <c r="M59" s="69"/>
      <c r="N59" s="77" t="s">
        <v>305</v>
      </c>
      <c r="O59" s="66">
        <v>1</v>
      </c>
      <c r="Q59" s="8">
        <v>14</v>
      </c>
      <c r="R59" s="8">
        <v>0</v>
      </c>
    </row>
    <row r="60" spans="1:18" ht="12.75">
      <c r="A60" s="7" t="s">
        <v>187</v>
      </c>
      <c r="B60" s="7" t="s">
        <v>242</v>
      </c>
      <c r="C60" s="66">
        <v>1</v>
      </c>
      <c r="E60" s="8">
        <v>62</v>
      </c>
      <c r="F60" s="8">
        <v>26</v>
      </c>
      <c r="G60" s="69"/>
      <c r="H60" s="43" t="s">
        <v>298</v>
      </c>
      <c r="J60" s="66">
        <v>1</v>
      </c>
      <c r="K60" s="8">
        <v>7</v>
      </c>
      <c r="L60" s="8">
        <v>42</v>
      </c>
      <c r="M60" s="69"/>
      <c r="N60" s="77" t="s">
        <v>306</v>
      </c>
      <c r="P60" s="66">
        <v>1</v>
      </c>
      <c r="Q60" s="8">
        <v>14</v>
      </c>
      <c r="R60" s="8">
        <v>45</v>
      </c>
    </row>
    <row r="61" spans="1:18" ht="12.75">
      <c r="A61" s="7" t="s">
        <v>188</v>
      </c>
      <c r="B61" s="7" t="s">
        <v>106</v>
      </c>
      <c r="C61" s="66">
        <v>1</v>
      </c>
      <c r="E61" s="8">
        <v>40</v>
      </c>
      <c r="F61" s="8">
        <v>27</v>
      </c>
      <c r="G61" s="69"/>
      <c r="H61" s="43" t="s">
        <v>154</v>
      </c>
      <c r="J61" s="66">
        <v>1</v>
      </c>
      <c r="K61" s="8">
        <v>27</v>
      </c>
      <c r="L61" s="8">
        <v>40</v>
      </c>
      <c r="M61" s="69"/>
      <c r="N61" s="77" t="s">
        <v>307</v>
      </c>
      <c r="O61" s="66">
        <v>1</v>
      </c>
      <c r="Q61" s="8">
        <v>24</v>
      </c>
      <c r="R61" s="8">
        <v>11</v>
      </c>
    </row>
    <row r="62" spans="1:18" ht="12.75">
      <c r="A62" s="7" t="s">
        <v>189</v>
      </c>
      <c r="B62" s="7" t="s">
        <v>243</v>
      </c>
      <c r="C62" s="66">
        <v>1</v>
      </c>
      <c r="E62" s="8">
        <v>49</v>
      </c>
      <c r="F62" s="8">
        <v>19</v>
      </c>
      <c r="G62" s="69"/>
      <c r="H62" s="43" t="s">
        <v>299</v>
      </c>
      <c r="I62" s="66">
        <v>1</v>
      </c>
      <c r="K62" s="8">
        <v>35</v>
      </c>
      <c r="L62" s="8">
        <v>7</v>
      </c>
      <c r="M62" s="69"/>
      <c r="N62" s="43" t="s">
        <v>308</v>
      </c>
      <c r="P62" s="66">
        <v>1</v>
      </c>
      <c r="Q62" s="8">
        <v>7</v>
      </c>
      <c r="R62" s="8">
        <v>9</v>
      </c>
    </row>
    <row r="63" spans="1:18" ht="12.75">
      <c r="A63" s="7" t="s">
        <v>190</v>
      </c>
      <c r="B63" s="7" t="s">
        <v>348</v>
      </c>
      <c r="C63" s="66">
        <v>1</v>
      </c>
      <c r="E63" s="8">
        <v>61</v>
      </c>
      <c r="F63" s="8">
        <v>28</v>
      </c>
      <c r="G63" s="69"/>
      <c r="H63" s="43" t="s">
        <v>300</v>
      </c>
      <c r="I63" s="66">
        <v>1</v>
      </c>
      <c r="K63" s="8">
        <v>22</v>
      </c>
      <c r="L63" s="8">
        <v>11</v>
      </c>
      <c r="M63" s="69"/>
      <c r="N63" s="43" t="s">
        <v>309</v>
      </c>
      <c r="O63" s="66">
        <v>1</v>
      </c>
      <c r="Q63" s="8">
        <v>35</v>
      </c>
      <c r="R63" s="8">
        <v>6</v>
      </c>
    </row>
    <row r="64" spans="1:18" ht="12.75">
      <c r="A64" s="7" t="s">
        <v>191</v>
      </c>
      <c r="B64" s="7" t="s">
        <v>244</v>
      </c>
      <c r="D64" s="66">
        <v>1</v>
      </c>
      <c r="E64" s="8">
        <v>38</v>
      </c>
      <c r="F64" s="8">
        <v>41</v>
      </c>
      <c r="G64" s="69"/>
      <c r="H64" s="43" t="s">
        <v>301</v>
      </c>
      <c r="J64" s="66">
        <v>1</v>
      </c>
      <c r="K64" s="8">
        <v>7</v>
      </c>
      <c r="L64" s="8">
        <v>33</v>
      </c>
      <c r="M64" s="69"/>
      <c r="N64" s="43" t="s">
        <v>310</v>
      </c>
      <c r="O64" s="66">
        <v>1</v>
      </c>
      <c r="Q64" s="8">
        <v>13</v>
      </c>
      <c r="R64" s="8">
        <v>10</v>
      </c>
    </row>
    <row r="65" spans="1:18" ht="12.75">
      <c r="A65" s="7" t="s">
        <v>192</v>
      </c>
      <c r="B65" s="7" t="s">
        <v>347</v>
      </c>
      <c r="C65" s="66">
        <v>1</v>
      </c>
      <c r="E65" s="8">
        <v>44</v>
      </c>
      <c r="F65" s="8">
        <v>0</v>
      </c>
      <c r="G65" s="69"/>
      <c r="H65" s="43" t="s">
        <v>302</v>
      </c>
      <c r="J65" s="66">
        <v>1</v>
      </c>
      <c r="K65" s="8">
        <v>13</v>
      </c>
      <c r="L65" s="8">
        <v>64</v>
      </c>
      <c r="M65" s="69"/>
      <c r="N65" s="43" t="s">
        <v>311</v>
      </c>
      <c r="O65" s="66">
        <v>1</v>
      </c>
      <c r="Q65" s="8">
        <v>24</v>
      </c>
      <c r="R65" s="8">
        <v>0</v>
      </c>
    </row>
    <row r="66" spans="1:18" ht="12.75">
      <c r="A66" s="7" t="s">
        <v>193</v>
      </c>
      <c r="B66" s="7" t="s">
        <v>245</v>
      </c>
      <c r="C66" s="66">
        <v>1</v>
      </c>
      <c r="E66" s="8">
        <v>44</v>
      </c>
      <c r="F66" s="8">
        <v>7</v>
      </c>
      <c r="G66" s="69"/>
      <c r="H66" s="43" t="s">
        <v>303</v>
      </c>
      <c r="J66" s="66">
        <v>1</v>
      </c>
      <c r="K66" s="8">
        <v>7</v>
      </c>
      <c r="L66" s="8">
        <v>37</v>
      </c>
      <c r="M66" s="69"/>
      <c r="N66" s="43" t="s">
        <v>312</v>
      </c>
      <c r="P66" s="66">
        <v>1</v>
      </c>
      <c r="Q66" s="8">
        <v>20</v>
      </c>
      <c r="R66" s="8">
        <v>35</v>
      </c>
    </row>
    <row r="67" spans="1:18" ht="12.75">
      <c r="A67" s="7" t="s">
        <v>194</v>
      </c>
      <c r="B67" s="57" t="s">
        <v>158</v>
      </c>
      <c r="C67" s="66">
        <v>1</v>
      </c>
      <c r="E67" s="8">
        <v>31</v>
      </c>
      <c r="F67" s="8">
        <v>7</v>
      </c>
      <c r="G67" s="69"/>
      <c r="H67" s="43" t="s">
        <v>304</v>
      </c>
      <c r="J67" s="66">
        <v>1</v>
      </c>
      <c r="K67" s="8">
        <v>14</v>
      </c>
      <c r="L67" s="8">
        <v>49</v>
      </c>
      <c r="M67" s="69"/>
      <c r="N67" s="43" t="s">
        <v>313</v>
      </c>
      <c r="P67" s="66">
        <v>1</v>
      </c>
      <c r="Q67" s="8">
        <v>9</v>
      </c>
      <c r="R67" s="8">
        <v>10</v>
      </c>
    </row>
    <row r="68" spans="1:14" ht="12.75">
      <c r="A68" s="7" t="s">
        <v>195</v>
      </c>
      <c r="B68" s="7" t="s">
        <v>162</v>
      </c>
      <c r="G68" s="69"/>
      <c r="H68" s="57" t="s">
        <v>10</v>
      </c>
      <c r="M68" s="69"/>
      <c r="N68" s="43" t="s">
        <v>314</v>
      </c>
    </row>
    <row r="69" spans="7:13" ht="12.75">
      <c r="G69" s="69"/>
      <c r="M69" s="69"/>
    </row>
    <row r="70" spans="7:13" ht="12.75">
      <c r="G70" s="69"/>
      <c r="M70" s="69"/>
    </row>
    <row r="71" spans="7:13" ht="12.75">
      <c r="G71" s="69"/>
      <c r="M71" s="69"/>
    </row>
    <row r="72" spans="1:18" s="12" customFormat="1" ht="12">
      <c r="A72" s="5" t="s">
        <v>122</v>
      </c>
      <c r="B72" s="5" t="s">
        <v>128</v>
      </c>
      <c r="C72" s="54">
        <f>SUM(C59:C71)</f>
        <v>8</v>
      </c>
      <c r="D72" s="54">
        <f>SUM(D59:D71)</f>
        <v>1</v>
      </c>
      <c r="E72" s="6">
        <f>SUM(E59:E71)</f>
        <v>402</v>
      </c>
      <c r="F72" s="6">
        <f>SUM(F59:F71)</f>
        <v>161</v>
      </c>
      <c r="G72" s="55"/>
      <c r="H72" s="5" t="s">
        <v>106</v>
      </c>
      <c r="I72" s="54">
        <f>SUM(I59:I71)</f>
        <v>3</v>
      </c>
      <c r="J72" s="54">
        <f>SUM(J59:J71)</f>
        <v>6</v>
      </c>
      <c r="K72" s="6">
        <f>SUM(K59:K71)</f>
        <v>172</v>
      </c>
      <c r="L72" s="6">
        <f>SUM(L59:L71)</f>
        <v>297</v>
      </c>
      <c r="M72" s="55"/>
      <c r="N72" s="28" t="s">
        <v>209</v>
      </c>
      <c r="O72" s="54">
        <f>SUM(O59:O71)</f>
        <v>5</v>
      </c>
      <c r="P72" s="54">
        <f>SUM(P59:P71)</f>
        <v>4</v>
      </c>
      <c r="Q72" s="6">
        <f>SUM(Q59:Q71)</f>
        <v>160</v>
      </c>
      <c r="R72" s="6">
        <f>SUM(R59:R71)</f>
        <v>126</v>
      </c>
    </row>
    <row r="73" spans="1:18" s="12" customFormat="1" ht="12">
      <c r="A73" s="5" t="s">
        <v>123</v>
      </c>
      <c r="B73" s="5" t="s">
        <v>514</v>
      </c>
      <c r="C73" s="54">
        <f>SUM(C63)+(C65)</f>
        <v>2</v>
      </c>
      <c r="D73" s="54">
        <f>SUM(D63)+(D65)</f>
        <v>0</v>
      </c>
      <c r="E73" s="6">
        <f>SUM(E63)+(E65)</f>
        <v>105</v>
      </c>
      <c r="F73" s="6">
        <f>SUM(F63)+(F65)</f>
        <v>28</v>
      </c>
      <c r="G73" s="55"/>
      <c r="H73" s="5" t="s">
        <v>153</v>
      </c>
      <c r="I73" s="54">
        <f>SUM(I62:I67)</f>
        <v>2</v>
      </c>
      <c r="J73" s="54">
        <f>SUM(J62:J67)</f>
        <v>4</v>
      </c>
      <c r="K73" s="6">
        <f>SUM(K62:K67)</f>
        <v>98</v>
      </c>
      <c r="L73" s="6">
        <f>SUM(L62:L67)</f>
        <v>201</v>
      </c>
      <c r="M73" s="55"/>
      <c r="N73" s="28" t="s">
        <v>232</v>
      </c>
      <c r="O73" s="54">
        <f>SUM(O62:O68)</f>
        <v>3</v>
      </c>
      <c r="P73" s="54">
        <f>SUM(P62:P68)</f>
        <v>3</v>
      </c>
      <c r="Q73" s="6">
        <f>SUM(Q62:Q68)</f>
        <v>108</v>
      </c>
      <c r="R73" s="6">
        <f>SUM(R62:R68)</f>
        <v>70</v>
      </c>
    </row>
    <row r="75" spans="1:18" ht="12.75">
      <c r="A75" s="5"/>
      <c r="B75" s="108" t="s">
        <v>230</v>
      </c>
      <c r="C75" s="100"/>
      <c r="D75" s="100"/>
      <c r="E75" s="6"/>
      <c r="F75" s="6" t="s">
        <v>233</v>
      </c>
      <c r="G75" s="55"/>
      <c r="H75" s="107" t="s">
        <v>217</v>
      </c>
      <c r="I75" s="54"/>
      <c r="J75" s="54"/>
      <c r="K75" s="6"/>
      <c r="L75" s="6" t="s">
        <v>233</v>
      </c>
      <c r="M75" s="55"/>
      <c r="N75" s="106" t="s">
        <v>219</v>
      </c>
      <c r="O75" s="54"/>
      <c r="P75" s="54"/>
      <c r="Q75" s="6"/>
      <c r="R75" s="6" t="s">
        <v>233</v>
      </c>
    </row>
    <row r="76" spans="1:18" ht="12.75">
      <c r="A76" s="5" t="s">
        <v>114</v>
      </c>
      <c r="B76" s="109" t="s">
        <v>234</v>
      </c>
      <c r="C76" s="54" t="s">
        <v>116</v>
      </c>
      <c r="D76" s="54" t="s">
        <v>117</v>
      </c>
      <c r="E76" s="6" t="s">
        <v>238</v>
      </c>
      <c r="F76" s="6" t="s">
        <v>119</v>
      </c>
      <c r="G76" s="55"/>
      <c r="H76" s="107" t="s">
        <v>218</v>
      </c>
      <c r="I76" s="54" t="s">
        <v>116</v>
      </c>
      <c r="J76" s="54" t="s">
        <v>117</v>
      </c>
      <c r="K76" s="6" t="s">
        <v>239</v>
      </c>
      <c r="L76" s="6" t="s">
        <v>119</v>
      </c>
      <c r="M76" s="55"/>
      <c r="N76" s="106" t="s">
        <v>220</v>
      </c>
      <c r="O76" s="54" t="s">
        <v>116</v>
      </c>
      <c r="P76" s="54" t="s">
        <v>117</v>
      </c>
      <c r="Q76" s="6" t="s">
        <v>237</v>
      </c>
      <c r="R76" s="6" t="s">
        <v>119</v>
      </c>
    </row>
    <row r="77" spans="1:18" ht="12.75">
      <c r="A77" s="7" t="s">
        <v>186</v>
      </c>
      <c r="B77" s="7" t="s">
        <v>325</v>
      </c>
      <c r="C77" s="66">
        <v>1</v>
      </c>
      <c r="E77" s="8">
        <v>40</v>
      </c>
      <c r="F77" s="8">
        <v>14</v>
      </c>
      <c r="G77" s="69"/>
      <c r="H77" s="7" t="s">
        <v>315</v>
      </c>
      <c r="J77" s="66">
        <v>1</v>
      </c>
      <c r="K77" s="8">
        <v>0</v>
      </c>
      <c r="L77" s="8">
        <v>14</v>
      </c>
      <c r="M77" s="69"/>
      <c r="N77" s="77" t="s">
        <v>333</v>
      </c>
      <c r="P77" s="66">
        <v>1</v>
      </c>
      <c r="Q77" s="8">
        <v>0</v>
      </c>
      <c r="R77" s="8">
        <v>53</v>
      </c>
    </row>
    <row r="78" spans="1:18" ht="12.75">
      <c r="A78" s="7" t="s">
        <v>187</v>
      </c>
      <c r="B78" s="7" t="s">
        <v>326</v>
      </c>
      <c r="D78" s="66">
        <v>1</v>
      </c>
      <c r="E78" s="8">
        <v>0</v>
      </c>
      <c r="F78" s="8">
        <v>27</v>
      </c>
      <c r="G78" s="69"/>
      <c r="H78" s="7" t="s">
        <v>316</v>
      </c>
      <c r="J78" s="66">
        <v>1</v>
      </c>
      <c r="K78" s="8">
        <v>13</v>
      </c>
      <c r="L78" s="8">
        <v>20</v>
      </c>
      <c r="M78" s="69"/>
      <c r="N78" s="77" t="s">
        <v>334</v>
      </c>
      <c r="P78" s="66">
        <v>1</v>
      </c>
      <c r="Q78" s="8">
        <v>0</v>
      </c>
      <c r="R78" s="8">
        <v>17</v>
      </c>
    </row>
    <row r="79" spans="1:18" ht="12.75">
      <c r="A79" s="7" t="s">
        <v>188</v>
      </c>
      <c r="B79" s="7" t="s">
        <v>318</v>
      </c>
      <c r="C79" s="66">
        <v>1</v>
      </c>
      <c r="E79" s="8">
        <v>21</v>
      </c>
      <c r="F79" s="8">
        <v>14</v>
      </c>
      <c r="G79" s="69"/>
      <c r="H79" s="7" t="s">
        <v>317</v>
      </c>
      <c r="I79" s="66">
        <v>1</v>
      </c>
      <c r="K79" s="8">
        <v>21</v>
      </c>
      <c r="L79" s="8">
        <v>6</v>
      </c>
      <c r="M79" s="69"/>
      <c r="N79" s="43" t="s">
        <v>328</v>
      </c>
      <c r="P79" s="66">
        <v>1</v>
      </c>
      <c r="Q79" s="8">
        <v>20</v>
      </c>
      <c r="R79" s="8">
        <v>35</v>
      </c>
    </row>
    <row r="80" spans="1:18" ht="12.75">
      <c r="A80" s="7" t="s">
        <v>189</v>
      </c>
      <c r="B80" s="7" t="s">
        <v>327</v>
      </c>
      <c r="D80" s="66">
        <v>1</v>
      </c>
      <c r="E80" s="8">
        <v>0</v>
      </c>
      <c r="F80" s="8">
        <v>41</v>
      </c>
      <c r="G80" s="69"/>
      <c r="H80" s="7" t="s">
        <v>318</v>
      </c>
      <c r="I80" s="66">
        <v>1</v>
      </c>
      <c r="K80" s="8">
        <v>41</v>
      </c>
      <c r="L80" s="8">
        <v>6</v>
      </c>
      <c r="M80" s="69"/>
      <c r="N80" s="43" t="s">
        <v>306</v>
      </c>
      <c r="P80" s="66">
        <v>1</v>
      </c>
      <c r="Q80" s="8">
        <v>7</v>
      </c>
      <c r="R80" s="8">
        <v>42</v>
      </c>
    </row>
    <row r="81" spans="1:18" ht="12.75">
      <c r="A81" s="7" t="s">
        <v>190</v>
      </c>
      <c r="B81" s="7" t="s">
        <v>328</v>
      </c>
      <c r="D81" s="66">
        <v>1</v>
      </c>
      <c r="E81" s="8">
        <v>27</v>
      </c>
      <c r="F81" s="8">
        <v>41</v>
      </c>
      <c r="G81" s="69"/>
      <c r="H81" s="7" t="s">
        <v>319</v>
      </c>
      <c r="J81" s="66">
        <v>1</v>
      </c>
      <c r="K81" s="8">
        <v>13</v>
      </c>
      <c r="L81" s="8">
        <v>14</v>
      </c>
      <c r="M81" s="69"/>
      <c r="N81" s="43" t="s">
        <v>335</v>
      </c>
      <c r="P81" s="66">
        <v>1</v>
      </c>
      <c r="Q81" s="8">
        <v>21</v>
      </c>
      <c r="R81" s="8">
        <v>37</v>
      </c>
    </row>
    <row r="82" spans="1:18" ht="12.75">
      <c r="A82" s="7" t="s">
        <v>191</v>
      </c>
      <c r="B82" s="7" t="s">
        <v>329</v>
      </c>
      <c r="C82" s="66">
        <v>1</v>
      </c>
      <c r="E82" s="8">
        <v>28</v>
      </c>
      <c r="F82" s="8">
        <v>7</v>
      </c>
      <c r="G82" s="69"/>
      <c r="H82" s="7" t="s">
        <v>320</v>
      </c>
      <c r="I82" s="66">
        <v>1</v>
      </c>
      <c r="K82" s="8">
        <v>20</v>
      </c>
      <c r="L82" s="8">
        <v>19</v>
      </c>
      <c r="M82" s="69"/>
      <c r="N82" s="43" t="s">
        <v>324</v>
      </c>
      <c r="P82" s="66">
        <v>1</v>
      </c>
      <c r="Q82" s="8">
        <v>7</v>
      </c>
      <c r="R82" s="8">
        <v>28</v>
      </c>
    </row>
    <row r="83" spans="1:18" ht="12.75">
      <c r="A83" s="7" t="s">
        <v>192</v>
      </c>
      <c r="B83" s="7" t="s">
        <v>330</v>
      </c>
      <c r="D83" s="66">
        <v>1</v>
      </c>
      <c r="E83" s="8">
        <v>0</v>
      </c>
      <c r="F83" s="8">
        <v>35</v>
      </c>
      <c r="G83" s="69"/>
      <c r="H83" s="7" t="s">
        <v>321</v>
      </c>
      <c r="J83" s="66">
        <v>1</v>
      </c>
      <c r="K83" s="8">
        <v>7</v>
      </c>
      <c r="L83" s="8">
        <v>17</v>
      </c>
      <c r="M83" s="69"/>
      <c r="N83" s="43" t="s">
        <v>336</v>
      </c>
      <c r="O83" s="66">
        <v>1</v>
      </c>
      <c r="Q83" s="8">
        <v>17</v>
      </c>
      <c r="R83" s="8">
        <v>7</v>
      </c>
    </row>
    <row r="84" spans="1:18" ht="12.75">
      <c r="A84" s="7" t="s">
        <v>193</v>
      </c>
      <c r="B84" s="7" t="s">
        <v>331</v>
      </c>
      <c r="C84" s="66">
        <v>1</v>
      </c>
      <c r="E84" s="8">
        <v>21</v>
      </c>
      <c r="F84" s="8">
        <v>7</v>
      </c>
      <c r="G84" s="69"/>
      <c r="H84" s="7" t="s">
        <v>322</v>
      </c>
      <c r="J84" s="66">
        <v>1</v>
      </c>
      <c r="K84" s="8">
        <v>14</v>
      </c>
      <c r="L84" s="8">
        <v>21</v>
      </c>
      <c r="M84" s="69"/>
      <c r="N84" s="43" t="s">
        <v>320</v>
      </c>
      <c r="P84" s="66">
        <v>1</v>
      </c>
      <c r="Q84" s="8">
        <v>7</v>
      </c>
      <c r="R84" s="8">
        <v>34</v>
      </c>
    </row>
    <row r="85" spans="1:18" ht="12.75">
      <c r="A85" s="7" t="s">
        <v>194</v>
      </c>
      <c r="B85" s="7" t="s">
        <v>320</v>
      </c>
      <c r="D85" s="66">
        <v>1</v>
      </c>
      <c r="E85" s="8">
        <v>14</v>
      </c>
      <c r="F85" s="8">
        <v>28</v>
      </c>
      <c r="G85" s="69"/>
      <c r="H85" s="7" t="s">
        <v>323</v>
      </c>
      <c r="I85" s="66">
        <v>1</v>
      </c>
      <c r="K85" s="8">
        <v>32</v>
      </c>
      <c r="L85" s="8">
        <v>7</v>
      </c>
      <c r="M85" s="69"/>
      <c r="N85" s="43" t="s">
        <v>330</v>
      </c>
      <c r="P85" s="66">
        <v>1</v>
      </c>
      <c r="Q85" s="8">
        <v>7</v>
      </c>
      <c r="R85" s="8">
        <v>49</v>
      </c>
    </row>
    <row r="86" spans="1:14" ht="12.75">
      <c r="A86" s="7" t="s">
        <v>195</v>
      </c>
      <c r="B86" s="7" t="s">
        <v>332</v>
      </c>
      <c r="G86" s="69"/>
      <c r="H86" s="7" t="s">
        <v>324</v>
      </c>
      <c r="M86" s="69"/>
      <c r="N86" s="43" t="s">
        <v>331</v>
      </c>
    </row>
    <row r="87" spans="7:13" ht="12.75">
      <c r="G87" s="69"/>
      <c r="M87" s="69"/>
    </row>
    <row r="88" spans="7:13" ht="12.75">
      <c r="G88" s="69"/>
      <c r="M88" s="69"/>
    </row>
    <row r="89" spans="7:13" ht="12.75">
      <c r="G89" s="69"/>
      <c r="M89" s="69"/>
    </row>
    <row r="90" spans="1:18" ht="12.75">
      <c r="A90" s="5" t="s">
        <v>122</v>
      </c>
      <c r="B90" s="5" t="s">
        <v>221</v>
      </c>
      <c r="C90" s="54">
        <f>SUM(C77:C89)</f>
        <v>4</v>
      </c>
      <c r="D90" s="54">
        <f>SUM(D77:D89)</f>
        <v>5</v>
      </c>
      <c r="E90" s="6">
        <f>SUM(E77:E89)</f>
        <v>151</v>
      </c>
      <c r="F90" s="6">
        <f>SUM(F77:F89)</f>
        <v>214</v>
      </c>
      <c r="G90" s="55"/>
      <c r="H90" s="5" t="s">
        <v>210</v>
      </c>
      <c r="I90" s="54">
        <f>SUM(I77:I89)</f>
        <v>4</v>
      </c>
      <c r="J90" s="54">
        <f>SUM(J77:J89)</f>
        <v>5</v>
      </c>
      <c r="K90" s="6">
        <f>SUM(K77:K89)</f>
        <v>161</v>
      </c>
      <c r="L90" s="6">
        <f>SUM(L77:L89)</f>
        <v>124</v>
      </c>
      <c r="M90" s="55"/>
      <c r="N90" s="28" t="s">
        <v>211</v>
      </c>
      <c r="O90" s="54">
        <f>SUM(O77:O89)</f>
        <v>1</v>
      </c>
      <c r="P90" s="54">
        <f>SUM(P77:P89)</f>
        <v>8</v>
      </c>
      <c r="Q90" s="6">
        <f>SUM(Q77:Q89)</f>
        <v>86</v>
      </c>
      <c r="R90" s="6">
        <f>SUM(R77:R89)</f>
        <v>302</v>
      </c>
    </row>
    <row r="91" spans="1:18" ht="12.75">
      <c r="A91" s="5" t="s">
        <v>123</v>
      </c>
      <c r="B91" s="5" t="s">
        <v>221</v>
      </c>
      <c r="C91" s="54">
        <f>SUM(C82:C86)</f>
        <v>2</v>
      </c>
      <c r="D91" s="54">
        <f>SUM(D82:D86)</f>
        <v>2</v>
      </c>
      <c r="E91" s="6">
        <f>SUM(E82:E86)</f>
        <v>63</v>
      </c>
      <c r="F91" s="6">
        <f>SUM(F82:F86)</f>
        <v>77</v>
      </c>
      <c r="G91" s="55"/>
      <c r="H91" s="5" t="s">
        <v>210</v>
      </c>
      <c r="I91" s="54">
        <f>SUM(I82:I86)</f>
        <v>2</v>
      </c>
      <c r="J91" s="54">
        <f>SUM(J82:J86)</f>
        <v>2</v>
      </c>
      <c r="K91" s="6">
        <f>SUM(K82:K86)</f>
        <v>73</v>
      </c>
      <c r="L91" s="6">
        <f>SUM(L82:L86)</f>
        <v>64</v>
      </c>
      <c r="M91" s="55"/>
      <c r="N91" s="28" t="s">
        <v>211</v>
      </c>
      <c r="O91" s="54">
        <f>SUM(O82:O86)</f>
        <v>1</v>
      </c>
      <c r="P91" s="54">
        <f>SUM(P82:P86)</f>
        <v>3</v>
      </c>
      <c r="Q91" s="6">
        <f>SUM(Q82:Q86)</f>
        <v>38</v>
      </c>
      <c r="R91" s="6">
        <f>SUM(R82:R86)</f>
        <v>118</v>
      </c>
    </row>
    <row r="93" spans="1:18" ht="12.75">
      <c r="A93" s="5"/>
      <c r="B93" s="102" t="s">
        <v>222</v>
      </c>
      <c r="C93" s="54"/>
      <c r="D93" s="54"/>
      <c r="E93" s="6"/>
      <c r="F93" s="6" t="s">
        <v>233</v>
      </c>
      <c r="G93" s="55"/>
      <c r="H93" s="104" t="s">
        <v>235</v>
      </c>
      <c r="I93" s="54"/>
      <c r="J93" s="54"/>
      <c r="K93" s="6"/>
      <c r="L93" s="6" t="s">
        <v>233</v>
      </c>
      <c r="M93" s="55"/>
      <c r="N93" s="105" t="s">
        <v>223</v>
      </c>
      <c r="O93" s="100"/>
      <c r="P93" s="54"/>
      <c r="Q93" s="6"/>
      <c r="R93" s="6" t="s">
        <v>233</v>
      </c>
    </row>
    <row r="94" spans="1:18" ht="12.75">
      <c r="A94" s="5" t="s">
        <v>114</v>
      </c>
      <c r="B94" s="103" t="s">
        <v>224</v>
      </c>
      <c r="C94" s="54" t="s">
        <v>116</v>
      </c>
      <c r="D94" s="54" t="s">
        <v>117</v>
      </c>
      <c r="E94" s="6" t="s">
        <v>226</v>
      </c>
      <c r="F94" s="6" t="s">
        <v>119</v>
      </c>
      <c r="G94" s="55"/>
      <c r="H94" s="104" t="s">
        <v>225</v>
      </c>
      <c r="I94" s="54" t="s">
        <v>116</v>
      </c>
      <c r="J94" s="54" t="s">
        <v>117</v>
      </c>
      <c r="K94" s="6" t="s">
        <v>227</v>
      </c>
      <c r="L94" s="6" t="s">
        <v>119</v>
      </c>
      <c r="M94" s="55"/>
      <c r="N94" s="105" t="s">
        <v>229</v>
      </c>
      <c r="O94" s="54" t="s">
        <v>116</v>
      </c>
      <c r="P94" s="54" t="s">
        <v>117</v>
      </c>
      <c r="Q94" s="6" t="s">
        <v>228</v>
      </c>
      <c r="R94" s="6" t="s">
        <v>119</v>
      </c>
    </row>
    <row r="95" spans="1:18" ht="12.75">
      <c r="A95" s="7" t="s">
        <v>186</v>
      </c>
      <c r="B95" s="7" t="s">
        <v>106</v>
      </c>
      <c r="D95" s="66">
        <v>1</v>
      </c>
      <c r="E95" s="8">
        <v>14</v>
      </c>
      <c r="F95" s="8">
        <v>40</v>
      </c>
      <c r="G95" s="69"/>
      <c r="H95" s="43" t="s">
        <v>340</v>
      </c>
      <c r="I95" s="66">
        <v>1</v>
      </c>
      <c r="K95" s="8">
        <v>42</v>
      </c>
      <c r="L95" s="8">
        <v>0</v>
      </c>
      <c r="M95" s="69"/>
      <c r="N95" s="77" t="s">
        <v>515</v>
      </c>
      <c r="P95" s="66">
        <v>1</v>
      </c>
      <c r="Q95" s="8">
        <v>14</v>
      </c>
      <c r="R95" s="8">
        <v>42</v>
      </c>
    </row>
    <row r="96" spans="1:18" ht="12.75">
      <c r="A96" s="7" t="s">
        <v>187</v>
      </c>
      <c r="B96" s="7" t="s">
        <v>337</v>
      </c>
      <c r="C96" s="66">
        <v>1</v>
      </c>
      <c r="E96" s="8">
        <v>35</v>
      </c>
      <c r="F96" s="8">
        <v>34</v>
      </c>
      <c r="G96" s="69"/>
      <c r="H96" s="43" t="s">
        <v>341</v>
      </c>
      <c r="J96" s="66">
        <v>1</v>
      </c>
      <c r="K96" s="8">
        <v>7</v>
      </c>
      <c r="L96" s="8">
        <v>17</v>
      </c>
      <c r="M96" s="69"/>
      <c r="N96" s="77" t="s">
        <v>342</v>
      </c>
      <c r="P96" s="66">
        <v>1</v>
      </c>
      <c r="Q96" s="8">
        <v>7</v>
      </c>
      <c r="R96" s="8">
        <v>53</v>
      </c>
    </row>
    <row r="97" spans="1:18" ht="12.75">
      <c r="A97" s="7" t="s">
        <v>188</v>
      </c>
      <c r="B97" s="7" t="s">
        <v>509</v>
      </c>
      <c r="C97" s="66">
        <v>1</v>
      </c>
      <c r="E97" s="8">
        <v>28</v>
      </c>
      <c r="F97" s="8">
        <v>21</v>
      </c>
      <c r="G97" s="69"/>
      <c r="H97" s="43" t="s">
        <v>342</v>
      </c>
      <c r="J97" s="66">
        <v>1</v>
      </c>
      <c r="K97" s="8">
        <v>9</v>
      </c>
      <c r="L97" s="8">
        <v>10</v>
      </c>
      <c r="M97" s="69"/>
      <c r="N97" s="43" t="s">
        <v>334</v>
      </c>
      <c r="P97" s="66">
        <v>1</v>
      </c>
      <c r="Q97" s="8">
        <v>21</v>
      </c>
      <c r="R97" s="8">
        <v>33</v>
      </c>
    </row>
    <row r="98" spans="1:18" ht="12.75">
      <c r="A98" s="7" t="s">
        <v>189</v>
      </c>
      <c r="B98" s="7" t="s">
        <v>338</v>
      </c>
      <c r="D98" s="66">
        <v>1</v>
      </c>
      <c r="E98" s="8">
        <v>0</v>
      </c>
      <c r="F98" s="8">
        <v>42</v>
      </c>
      <c r="G98" s="69"/>
      <c r="H98" s="43" t="s">
        <v>343</v>
      </c>
      <c r="I98" s="66">
        <v>1</v>
      </c>
      <c r="K98" s="8">
        <v>14</v>
      </c>
      <c r="L98" s="8">
        <v>7</v>
      </c>
      <c r="M98" s="69"/>
      <c r="N98" s="43" t="s">
        <v>346</v>
      </c>
      <c r="P98" s="66">
        <v>1</v>
      </c>
      <c r="Q98" s="8">
        <v>13</v>
      </c>
      <c r="R98" s="8">
        <v>47</v>
      </c>
    </row>
    <row r="99" spans="1:18" ht="12.75">
      <c r="A99" s="7" t="s">
        <v>190</v>
      </c>
      <c r="B99" s="7" t="s">
        <v>503</v>
      </c>
      <c r="D99" s="66">
        <v>1</v>
      </c>
      <c r="E99" s="8">
        <v>7</v>
      </c>
      <c r="F99" s="8">
        <v>43</v>
      </c>
      <c r="G99" s="69"/>
      <c r="H99" s="43" t="s">
        <v>316</v>
      </c>
      <c r="J99" s="66">
        <v>1</v>
      </c>
      <c r="K99" s="8">
        <v>20</v>
      </c>
      <c r="L99" s="8">
        <v>22</v>
      </c>
      <c r="M99" s="69"/>
      <c r="N99" s="43" t="s">
        <v>333</v>
      </c>
      <c r="P99" s="66">
        <v>1</v>
      </c>
      <c r="Q99" s="8">
        <v>21</v>
      </c>
      <c r="R99" s="8">
        <v>47</v>
      </c>
    </row>
    <row r="100" spans="1:18" ht="12.75">
      <c r="A100" s="7" t="s">
        <v>191</v>
      </c>
      <c r="B100" s="7" t="s">
        <v>322</v>
      </c>
      <c r="D100" s="66">
        <v>1</v>
      </c>
      <c r="E100" s="8">
        <v>6</v>
      </c>
      <c r="F100" s="8">
        <v>35</v>
      </c>
      <c r="G100" s="69"/>
      <c r="H100" s="43" t="s">
        <v>323</v>
      </c>
      <c r="I100" s="66">
        <v>1</v>
      </c>
      <c r="K100" s="8">
        <v>35</v>
      </c>
      <c r="L100" s="8">
        <v>6</v>
      </c>
      <c r="M100" s="69"/>
      <c r="N100" s="43" t="s">
        <v>332</v>
      </c>
      <c r="P100" s="66">
        <v>1</v>
      </c>
      <c r="Q100" s="8">
        <v>19</v>
      </c>
      <c r="R100" s="8">
        <v>20</v>
      </c>
    </row>
    <row r="101" spans="1:18" ht="12.75">
      <c r="A101" s="7" t="s">
        <v>192</v>
      </c>
      <c r="B101" s="7" t="s">
        <v>339</v>
      </c>
      <c r="D101" s="66">
        <v>1</v>
      </c>
      <c r="E101" s="8">
        <v>7</v>
      </c>
      <c r="F101" s="8">
        <v>13</v>
      </c>
      <c r="G101" s="69"/>
      <c r="H101" s="43" t="s">
        <v>344</v>
      </c>
      <c r="I101" s="66">
        <v>1</v>
      </c>
      <c r="K101" s="8">
        <v>35</v>
      </c>
      <c r="L101" s="8">
        <v>0</v>
      </c>
      <c r="M101" s="69"/>
      <c r="N101" s="43" t="s">
        <v>331</v>
      </c>
      <c r="O101" s="66">
        <v>1</v>
      </c>
      <c r="Q101" s="8">
        <v>13</v>
      </c>
      <c r="R101" s="8">
        <v>7</v>
      </c>
    </row>
    <row r="102" spans="1:18" ht="12.75">
      <c r="A102" s="7" t="s">
        <v>193</v>
      </c>
      <c r="B102" s="7" t="s">
        <v>324</v>
      </c>
      <c r="D102" s="66">
        <v>1</v>
      </c>
      <c r="E102" s="8">
        <v>7</v>
      </c>
      <c r="F102" s="8">
        <v>21</v>
      </c>
      <c r="G102" s="69"/>
      <c r="H102" s="43" t="s">
        <v>332</v>
      </c>
      <c r="I102" s="66">
        <v>1</v>
      </c>
      <c r="K102" s="8">
        <v>21</v>
      </c>
      <c r="L102" s="8">
        <v>14</v>
      </c>
      <c r="M102" s="69"/>
      <c r="N102" s="43" t="s">
        <v>321</v>
      </c>
      <c r="O102" s="66">
        <v>1</v>
      </c>
      <c r="Q102" s="8">
        <v>34</v>
      </c>
      <c r="R102" s="8">
        <v>7</v>
      </c>
    </row>
    <row r="103" spans="1:18" ht="12.75">
      <c r="A103" s="7" t="s">
        <v>194</v>
      </c>
      <c r="B103" s="7" t="s">
        <v>336</v>
      </c>
      <c r="D103" s="66">
        <v>1</v>
      </c>
      <c r="E103" s="8">
        <v>7</v>
      </c>
      <c r="F103" s="8">
        <v>32</v>
      </c>
      <c r="G103" s="69"/>
      <c r="H103" s="43" t="s">
        <v>329</v>
      </c>
      <c r="I103" s="66">
        <v>1</v>
      </c>
      <c r="K103" s="8">
        <v>49</v>
      </c>
      <c r="L103" s="8">
        <v>7</v>
      </c>
      <c r="M103" s="69"/>
      <c r="N103" s="43" t="s">
        <v>324</v>
      </c>
      <c r="O103" s="66">
        <v>1</v>
      </c>
      <c r="Q103" s="8">
        <v>28</v>
      </c>
      <c r="R103" s="8">
        <v>14</v>
      </c>
    </row>
    <row r="104" spans="1:14" ht="12.75">
      <c r="A104" s="7" t="s">
        <v>195</v>
      </c>
      <c r="B104" s="7" t="s">
        <v>321</v>
      </c>
      <c r="G104" s="69"/>
      <c r="H104" s="7" t="s">
        <v>345</v>
      </c>
      <c r="M104" s="69"/>
      <c r="N104" s="43" t="s">
        <v>322</v>
      </c>
    </row>
    <row r="105" spans="7:13" ht="12.75">
      <c r="G105" s="69"/>
      <c r="M105" s="69"/>
    </row>
    <row r="106" spans="7:13" ht="12.75">
      <c r="G106" s="69"/>
      <c r="M106" s="69"/>
    </row>
    <row r="107" spans="7:13" ht="12.75">
      <c r="G107" s="69"/>
      <c r="M107" s="69"/>
    </row>
    <row r="108" spans="1:18" ht="12.75">
      <c r="A108" s="5" t="s">
        <v>122</v>
      </c>
      <c r="B108" s="5" t="s">
        <v>168</v>
      </c>
      <c r="C108" s="54">
        <f>SUM(C95:C107)</f>
        <v>2</v>
      </c>
      <c r="D108" s="54">
        <f>SUM(D95:D107)</f>
        <v>7</v>
      </c>
      <c r="E108" s="6">
        <f>SUM(E95:E107)</f>
        <v>111</v>
      </c>
      <c r="F108" s="6">
        <f>SUM(F95:F107)</f>
        <v>281</v>
      </c>
      <c r="G108" s="55"/>
      <c r="H108" s="5" t="s">
        <v>240</v>
      </c>
      <c r="I108" s="54">
        <f>SUM(I95:I107)</f>
        <v>6</v>
      </c>
      <c r="J108" s="54">
        <f>SUM(J95:J107)</f>
        <v>3</v>
      </c>
      <c r="K108" s="6">
        <f>SUM(K95:K107)</f>
        <v>232</v>
      </c>
      <c r="L108" s="6">
        <f>SUM(L95:L107)</f>
        <v>83</v>
      </c>
      <c r="M108" s="55"/>
      <c r="N108" s="28" t="s">
        <v>212</v>
      </c>
      <c r="O108" s="54">
        <f>SUM(O95:O107)</f>
        <v>3</v>
      </c>
      <c r="P108" s="54">
        <f>SUM(P95:P107)</f>
        <v>6</v>
      </c>
      <c r="Q108" s="6">
        <f>SUM(Q95:Q107)</f>
        <v>170</v>
      </c>
      <c r="R108" s="6">
        <f>SUM(R95:R107)</f>
        <v>270</v>
      </c>
    </row>
    <row r="109" spans="1:18" ht="12.75">
      <c r="A109" s="5" t="s">
        <v>123</v>
      </c>
      <c r="B109" s="5" t="s">
        <v>168</v>
      </c>
      <c r="C109" s="54">
        <f>SUM(C100:C104)</f>
        <v>0</v>
      </c>
      <c r="D109" s="54">
        <f>SUM(D100:D104)</f>
        <v>4</v>
      </c>
      <c r="E109" s="6">
        <f>SUM(E100:E104)</f>
        <v>27</v>
      </c>
      <c r="F109" s="6">
        <f>SUM(F100:F104)</f>
        <v>101</v>
      </c>
      <c r="G109" s="55"/>
      <c r="H109" s="5" t="s">
        <v>240</v>
      </c>
      <c r="I109" s="54">
        <f>SUM(I100:I104)</f>
        <v>4</v>
      </c>
      <c r="J109" s="54">
        <f>SUM(J100:J104)</f>
        <v>0</v>
      </c>
      <c r="K109" s="6">
        <f>SUM(K100:K104)</f>
        <v>140</v>
      </c>
      <c r="L109" s="6">
        <f>SUM(L100:L104)</f>
        <v>27</v>
      </c>
      <c r="M109" s="55"/>
      <c r="N109" s="28" t="s">
        <v>212</v>
      </c>
      <c r="O109" s="54">
        <f>SUM(O100:O104)</f>
        <v>3</v>
      </c>
      <c r="P109" s="54">
        <f>SUM(P100:P104)</f>
        <v>1</v>
      </c>
      <c r="Q109" s="6">
        <f>SUM(Q100:Q104)</f>
        <v>94</v>
      </c>
      <c r="R109" s="6">
        <f>SUM(R100:R104)</f>
        <v>48</v>
      </c>
    </row>
    <row r="111" ht="12.75">
      <c r="A111" s="64" t="s">
        <v>213</v>
      </c>
    </row>
    <row r="112" ht="12.75">
      <c r="A112" s="64" t="s">
        <v>677</v>
      </c>
    </row>
    <row r="113" ht="12.75">
      <c r="A113" s="64" t="s">
        <v>214</v>
      </c>
    </row>
    <row r="114" ht="12.75">
      <c r="A114" s="64" t="s">
        <v>215</v>
      </c>
    </row>
  </sheetData>
  <sheetProtection/>
  <printOptions/>
  <pageMargins left="0.45" right="0.45" top="0.5" bottom="0.5" header="0.3" footer="0.3"/>
  <pageSetup horizontalDpi="600" verticalDpi="600" orientation="portrait" r:id="rId1"/>
  <rowBreaks count="1" manualBreakCount="1"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="175" zoomScaleNormal="175" zoomScalePageLayoutView="0" workbookViewId="0" topLeftCell="A1">
      <selection activeCell="B1" sqref="B1"/>
    </sheetView>
  </sheetViews>
  <sheetFormatPr defaultColWidth="9.140625" defaultRowHeight="12.75"/>
  <cols>
    <col min="1" max="1" width="17.28125" style="0" customWidth="1"/>
    <col min="2" max="3" width="3.140625" style="0" bestFit="1" customWidth="1"/>
    <col min="4" max="4" width="4.140625" style="0" bestFit="1" customWidth="1"/>
    <col min="5" max="5" width="4.7109375" style="0" bestFit="1" customWidth="1"/>
  </cols>
  <sheetData>
    <row r="1" spans="1:5" ht="12.75">
      <c r="A1" s="57" t="s">
        <v>159</v>
      </c>
      <c r="B1" s="66"/>
      <c r="C1" s="66"/>
      <c r="D1" s="8"/>
      <c r="E1" s="8"/>
    </row>
    <row r="2" spans="1:5" ht="12.75">
      <c r="A2" s="57" t="s">
        <v>216</v>
      </c>
      <c r="B2" s="67" t="s">
        <v>116</v>
      </c>
      <c r="C2" s="67" t="s">
        <v>117</v>
      </c>
      <c r="D2" s="68" t="s">
        <v>57</v>
      </c>
      <c r="E2" s="68" t="s">
        <v>119</v>
      </c>
    </row>
    <row r="3" spans="1:5" ht="12.75">
      <c r="A3" s="7" t="str">
        <f>('2022 Schedules'!B72)</f>
        <v>Fort Frye</v>
      </c>
      <c r="B3" s="66">
        <f>('2022 Schedules'!C72)</f>
        <v>8</v>
      </c>
      <c r="C3" s="66">
        <f>('2022 Schedules'!D72)</f>
        <v>1</v>
      </c>
      <c r="D3" s="8">
        <f>('2022 Schedules'!E72)</f>
        <v>402</v>
      </c>
      <c r="E3" s="8">
        <f>('2022 Schedules'!F72)</f>
        <v>161</v>
      </c>
    </row>
    <row r="4" spans="1:5" ht="12.75">
      <c r="A4" s="7" t="str">
        <f>('2022 Schedules'!B36)</f>
        <v>Sheridan</v>
      </c>
      <c r="B4" s="66">
        <f>('2022 Schedules'!C36)</f>
        <v>8</v>
      </c>
      <c r="C4" s="66">
        <f>('2022 Schedules'!D36)</f>
        <v>1</v>
      </c>
      <c r="D4" s="8">
        <f>('2022 Schedules'!E36)</f>
        <v>278</v>
      </c>
      <c r="E4" s="8">
        <f>('2022 Schedules'!F36)</f>
        <v>128</v>
      </c>
    </row>
    <row r="5" spans="1:5" ht="12.75">
      <c r="A5" s="7" t="str">
        <f>('2022 Schedules'!N36)</f>
        <v>Chillicothe</v>
      </c>
      <c r="B5" s="66">
        <f>('2022 Schedules'!O36)</f>
        <v>7</v>
      </c>
      <c r="C5" s="66">
        <f>('2022 Schedules'!P36)</f>
        <v>2</v>
      </c>
      <c r="D5" s="8">
        <f>('2022 Schedules'!Q36)</f>
        <v>276</v>
      </c>
      <c r="E5" s="8">
        <f>('2022 Schedules'!R36)</f>
        <v>167</v>
      </c>
    </row>
    <row r="6" spans="1:5" ht="12.75">
      <c r="A6" s="7" t="str">
        <f>('2022 Schedules'!H18)</f>
        <v>Jackson</v>
      </c>
      <c r="B6" s="66">
        <f>('2022 Schedules'!I18)</f>
        <v>7</v>
      </c>
      <c r="C6" s="66">
        <f>('2022 Schedules'!J18)</f>
        <v>2</v>
      </c>
      <c r="D6" s="8">
        <f>('2022 Schedules'!K18)</f>
        <v>358</v>
      </c>
      <c r="E6" s="8">
        <f>('2022 Schedules'!L18)</f>
        <v>154</v>
      </c>
    </row>
    <row r="7" spans="1:5" ht="12.75">
      <c r="A7" s="7" t="str">
        <f>('2022 Schedules'!N54)</f>
        <v>Buckeye Valley</v>
      </c>
      <c r="B7" s="66">
        <f>('2022 Schedules'!O54)</f>
        <v>6</v>
      </c>
      <c r="C7" s="66">
        <f>('2022 Schedules'!P54)</f>
        <v>3</v>
      </c>
      <c r="D7" s="8">
        <f>('2022 Schedules'!Q54)</f>
        <v>176</v>
      </c>
      <c r="E7" s="8">
        <f>('2022 Schedules'!R54)</f>
        <v>172</v>
      </c>
    </row>
    <row r="8" spans="1:5" ht="12.75">
      <c r="A8" s="7" t="str">
        <f>('2022 Schedules'!H108)</f>
        <v>Pick. Central</v>
      </c>
      <c r="B8" s="66">
        <f>('2022 Schedules'!I108)</f>
        <v>6</v>
      </c>
      <c r="C8" s="66">
        <f>('2022 Schedules'!J108)</f>
        <v>3</v>
      </c>
      <c r="D8" s="8">
        <f>('2022 Schedules'!K108)</f>
        <v>232</v>
      </c>
      <c r="E8" s="8">
        <f>('2022 Schedules'!L108)</f>
        <v>83</v>
      </c>
    </row>
    <row r="9" spans="1:5" ht="12.75">
      <c r="A9" s="7" t="str">
        <f>('2022 Schedules'!N72)</f>
        <v>Canal Winchester</v>
      </c>
      <c r="B9" s="66">
        <f>('2022 Schedules'!O72)</f>
        <v>5</v>
      </c>
      <c r="C9" s="66">
        <f>('2022 Schedules'!P72)</f>
        <v>4</v>
      </c>
      <c r="D9" s="8">
        <f>('2022 Schedules'!Q72)</f>
        <v>160</v>
      </c>
      <c r="E9" s="8">
        <f>('2022 Schedules'!R72)</f>
        <v>126</v>
      </c>
    </row>
    <row r="10" spans="1:5" ht="12.75">
      <c r="A10" s="7" t="str">
        <f>('2022 Schedules'!N18)</f>
        <v>Teays Valley</v>
      </c>
      <c r="B10" s="66">
        <f>('2022 Schedules'!O18)</f>
        <v>5</v>
      </c>
      <c r="C10" s="66">
        <f>('2022 Schedules'!P18)</f>
        <v>4</v>
      </c>
      <c r="D10" s="8">
        <f>('2022 Schedules'!Q18)</f>
        <v>191</v>
      </c>
      <c r="E10" s="8">
        <f>('2022 Schedules'!R18)</f>
        <v>137</v>
      </c>
    </row>
    <row r="11" spans="1:5" ht="12.75">
      <c r="A11" s="7" t="str">
        <f>('2022 Schedules'!B90)</f>
        <v>Cen. Crossing</v>
      </c>
      <c r="B11" s="66">
        <f>('2022 Schedules'!C90)</f>
        <v>4</v>
      </c>
      <c r="C11" s="66">
        <f>('2022 Schedules'!D90)</f>
        <v>5</v>
      </c>
      <c r="D11" s="8">
        <f>('2022 Schedules'!E90)</f>
        <v>151</v>
      </c>
      <c r="E11" s="8">
        <f>('2022 Schedules'!F90)</f>
        <v>214</v>
      </c>
    </row>
    <row r="12" spans="1:5" ht="12.75">
      <c r="A12" s="7" t="str">
        <f>('2022 Schedules'!H90)</f>
        <v>Groveport</v>
      </c>
      <c r="B12" s="66">
        <f>('2022 Schedules'!I90)</f>
        <v>4</v>
      </c>
      <c r="C12" s="66">
        <f>('2022 Schedules'!J90)</f>
        <v>5</v>
      </c>
      <c r="D12" s="8">
        <f>('2022 Schedules'!K90)</f>
        <v>161</v>
      </c>
      <c r="E12" s="8">
        <f>('2022 Schedules'!L90)</f>
        <v>124</v>
      </c>
    </row>
    <row r="13" spans="1:5" ht="12.75">
      <c r="A13" s="7" t="str">
        <f>('2022 Schedules'!H54)</f>
        <v>St. Charles</v>
      </c>
      <c r="B13" s="66">
        <f>('2022 Schedules'!I54)</f>
        <v>4</v>
      </c>
      <c r="C13" s="66">
        <f>('2022 Schedules'!J54)</f>
        <v>5</v>
      </c>
      <c r="D13" s="8">
        <f>('2022 Schedules'!K54)</f>
        <v>233</v>
      </c>
      <c r="E13" s="8">
        <f>('2022 Schedules'!L54)</f>
        <v>222</v>
      </c>
    </row>
    <row r="14" spans="1:5" ht="12.75">
      <c r="A14" s="7" t="str">
        <f>('2022 Schedules'!B18)</f>
        <v>Logan</v>
      </c>
      <c r="B14" s="66">
        <f>('2022 Schedules'!C18)</f>
        <v>3</v>
      </c>
      <c r="C14" s="66">
        <f>('2022 Schedules'!D18)</f>
        <v>6</v>
      </c>
      <c r="D14" s="8">
        <f>('2022 Schedules'!E18)</f>
        <v>130</v>
      </c>
      <c r="E14" s="8">
        <f>('2022 Schedules'!F18)</f>
        <v>211</v>
      </c>
    </row>
    <row r="15" spans="1:5" ht="12.75">
      <c r="A15" s="7" t="str">
        <f>('2022 Schedules'!N108)</f>
        <v>Reynoldsburg</v>
      </c>
      <c r="B15" s="66">
        <f>('2022 Schedules'!O108)</f>
        <v>3</v>
      </c>
      <c r="C15" s="66">
        <f>('2022 Schedules'!P108)</f>
        <v>6</v>
      </c>
      <c r="D15" s="8">
        <f>('2022 Schedules'!Q108)</f>
        <v>170</v>
      </c>
      <c r="E15" s="8">
        <f>('2022 Schedules'!R108)</f>
        <v>270</v>
      </c>
    </row>
    <row r="16" spans="1:5" ht="12.75">
      <c r="A16" s="7" t="str">
        <f>('2022 Schedules'!H36)</f>
        <v>Warren</v>
      </c>
      <c r="B16" s="66">
        <f>('2022 Schedules'!I36)</f>
        <v>3</v>
      </c>
      <c r="C16" s="66">
        <f>('2022 Schedules'!J36)</f>
        <v>6</v>
      </c>
      <c r="D16" s="8">
        <f>('2022 Schedules'!K36)</f>
        <v>226</v>
      </c>
      <c r="E16" s="8">
        <f>('2022 Schedules'!L36)</f>
        <v>258</v>
      </c>
    </row>
    <row r="17" spans="1:5" ht="12.75">
      <c r="A17" s="7" t="str">
        <f>('2022 Schedules'!H72)</f>
        <v>Zanesville</v>
      </c>
      <c r="B17" s="66">
        <f>('2022 Schedules'!I72)</f>
        <v>3</v>
      </c>
      <c r="C17" s="66">
        <f>('2022 Schedules'!J72)</f>
        <v>6</v>
      </c>
      <c r="D17" s="8">
        <f>('2022 Schedules'!K72)</f>
        <v>172</v>
      </c>
      <c r="E17" s="8">
        <f>('2022 Schedules'!L72)</f>
        <v>297</v>
      </c>
    </row>
    <row r="18" spans="1:5" ht="12.75">
      <c r="A18" s="7" t="str">
        <f>('2022 Schedules'!B54)</f>
        <v>Athens</v>
      </c>
      <c r="B18" s="66">
        <f>('2022 Schedules'!C54)</f>
        <v>2</v>
      </c>
      <c r="C18" s="66">
        <f>('2022 Schedules'!D54)</f>
        <v>7</v>
      </c>
      <c r="D18" s="8">
        <f>('2022 Schedules'!E54)</f>
        <v>161</v>
      </c>
      <c r="E18" s="8">
        <f>('2022 Schedules'!F54)</f>
        <v>238</v>
      </c>
    </row>
    <row r="19" spans="1:5" ht="12.75">
      <c r="A19" s="7" t="str">
        <f>('2022 Schedules'!B108)</f>
        <v>Newark</v>
      </c>
      <c r="B19" s="66">
        <f>('2022 Schedules'!C108)</f>
        <v>2</v>
      </c>
      <c r="C19" s="66">
        <f>('2022 Schedules'!D108)</f>
        <v>7</v>
      </c>
      <c r="D19" s="8">
        <f>('2022 Schedules'!E108)</f>
        <v>111</v>
      </c>
      <c r="E19" s="8">
        <f>('2022 Schedules'!F108)</f>
        <v>281</v>
      </c>
    </row>
    <row r="20" spans="1:5" ht="12.75">
      <c r="A20" s="7" t="str">
        <f>('2022 Schedules'!N90)</f>
        <v>Lancaster</v>
      </c>
      <c r="B20" s="66">
        <f>('2022 Schedules'!O90)</f>
        <v>1</v>
      </c>
      <c r="C20" s="66">
        <f>('2022 Schedules'!P90)</f>
        <v>8</v>
      </c>
      <c r="D20" s="8">
        <f>('2022 Schedules'!Q90)</f>
        <v>86</v>
      </c>
      <c r="E20" s="8">
        <f>('2022 Schedules'!R90)</f>
        <v>302</v>
      </c>
    </row>
    <row r="21" spans="1:5" ht="12.75">
      <c r="A21" s="7"/>
      <c r="B21" s="66"/>
      <c r="C21" s="66"/>
      <c r="D21" s="8"/>
      <c r="E21" s="8"/>
    </row>
    <row r="22" spans="1:5" ht="12.75">
      <c r="A22" s="57" t="s">
        <v>208</v>
      </c>
      <c r="B22" s="67" t="s">
        <v>116</v>
      </c>
      <c r="C22" s="67" t="s">
        <v>117</v>
      </c>
      <c r="D22" s="68" t="s">
        <v>57</v>
      </c>
      <c r="E22" s="68" t="s">
        <v>119</v>
      </c>
    </row>
    <row r="23" spans="1:5" ht="12.75">
      <c r="A23" s="7" t="str">
        <f>('2022 Schedules'!H109)</f>
        <v>Pick. Central</v>
      </c>
      <c r="B23" s="66">
        <f>('2022 Schedules'!I109)</f>
        <v>4</v>
      </c>
      <c r="C23" s="66">
        <f>('2022 Schedules'!J109)</f>
        <v>0</v>
      </c>
      <c r="D23" s="8">
        <f>('2022 Schedules'!K109)</f>
        <v>140</v>
      </c>
      <c r="E23" s="8">
        <f>('2022 Schedules'!L109)</f>
        <v>27</v>
      </c>
    </row>
    <row r="24" spans="1:5" ht="12.75">
      <c r="A24" s="7" t="str">
        <f>('2022 Schedules'!N109)</f>
        <v>Reynoldsburg</v>
      </c>
      <c r="B24" s="66">
        <f>('2022 Schedules'!O109)</f>
        <v>3</v>
      </c>
      <c r="C24" s="66">
        <f>('2022 Schedules'!P109)</f>
        <v>1</v>
      </c>
      <c r="D24" s="8">
        <f>('2022 Schedules'!Q109)</f>
        <v>94</v>
      </c>
      <c r="E24" s="8">
        <f>('2022 Schedules'!R109)</f>
        <v>48</v>
      </c>
    </row>
    <row r="25" spans="1:5" ht="12.75">
      <c r="A25" s="7" t="str">
        <f>('2022 Schedules'!B91)</f>
        <v>Cen. Crossing</v>
      </c>
      <c r="B25" s="66">
        <f>('2022 Schedules'!C91)</f>
        <v>2</v>
      </c>
      <c r="C25" s="66">
        <f>('2022 Schedules'!D91)</f>
        <v>2</v>
      </c>
      <c r="D25" s="8">
        <f>('2022 Schedules'!E91)</f>
        <v>63</v>
      </c>
      <c r="E25" s="8">
        <f>('2022 Schedules'!F91)</f>
        <v>77</v>
      </c>
    </row>
    <row r="26" spans="1:5" ht="12.75">
      <c r="A26" s="7" t="str">
        <f>('2022 Schedules'!H91)</f>
        <v>Groveport</v>
      </c>
      <c r="B26" s="66">
        <f>('2022 Schedules'!I91)</f>
        <v>2</v>
      </c>
      <c r="C26" s="66">
        <f>('2022 Schedules'!J91)</f>
        <v>2</v>
      </c>
      <c r="D26" s="8">
        <f>('2022 Schedules'!K91)</f>
        <v>73</v>
      </c>
      <c r="E26" s="8">
        <f>('2022 Schedules'!L91)</f>
        <v>64</v>
      </c>
    </row>
    <row r="27" spans="1:5" ht="12.75">
      <c r="A27" s="7" t="str">
        <f>('2022 Schedules'!N91)</f>
        <v>Lancaster</v>
      </c>
      <c r="B27" s="66">
        <f>('2022 Schedules'!O91)</f>
        <v>1</v>
      </c>
      <c r="C27" s="66">
        <f>('2022 Schedules'!P91)</f>
        <v>3</v>
      </c>
      <c r="D27" s="8">
        <f>('2022 Schedules'!Q91)</f>
        <v>38</v>
      </c>
      <c r="E27" s="8">
        <f>('2022 Schedules'!R91)</f>
        <v>118</v>
      </c>
    </row>
    <row r="28" spans="1:5" ht="12.75">
      <c r="A28" s="7" t="str">
        <f>('2022 Schedules'!B109)</f>
        <v>Newark</v>
      </c>
      <c r="B28" s="66">
        <f>('2022 Schedules'!C109)</f>
        <v>0</v>
      </c>
      <c r="C28" s="66">
        <f>('2022 Schedules'!D109)</f>
        <v>4</v>
      </c>
      <c r="D28" s="8">
        <f>('2022 Schedules'!E109)</f>
        <v>27</v>
      </c>
      <c r="E28" s="8">
        <f>('2022 Schedules'!F109)</f>
        <v>101</v>
      </c>
    </row>
    <row r="29" spans="1:5" s="57" customFormat="1" ht="12.75">
      <c r="A29" s="57" t="s">
        <v>625</v>
      </c>
      <c r="B29" s="67">
        <f>SUM(B23:B28)</f>
        <v>12</v>
      </c>
      <c r="C29" s="67">
        <f>SUM(C23:C28)</f>
        <v>12</v>
      </c>
      <c r="D29" s="68">
        <f>SUM(D23:D28)</f>
        <v>435</v>
      </c>
      <c r="E29" s="68">
        <f>SUM(E23:E28)</f>
        <v>435</v>
      </c>
    </row>
    <row r="30" spans="3:5" ht="12.75">
      <c r="C30" s="63"/>
      <c r="D30" s="63"/>
      <c r="E30" s="65"/>
    </row>
    <row r="31" spans="3:5" ht="12.75">
      <c r="C31" s="63"/>
      <c r="D31" s="63"/>
      <c r="E31" s="65"/>
    </row>
    <row r="32" spans="3:5" ht="12.75">
      <c r="C32" s="63"/>
      <c r="D32" s="63"/>
      <c r="E32" s="65"/>
    </row>
    <row r="33" spans="2:5" ht="12.75">
      <c r="B33" s="7"/>
      <c r="C33" s="66"/>
      <c r="D33" s="66"/>
      <c r="E33" s="8"/>
    </row>
    <row r="34" spans="1:5" ht="12.75">
      <c r="A34" s="7"/>
      <c r="B34" s="7"/>
      <c r="C34" s="66"/>
      <c r="D34" s="66"/>
      <c r="E34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3"/>
  <sheetViews>
    <sheetView zoomScale="175" zoomScaleNormal="175" zoomScalePageLayoutView="0" workbookViewId="0" topLeftCell="A166">
      <selection activeCell="A171" sqref="A171"/>
    </sheetView>
  </sheetViews>
  <sheetFormatPr defaultColWidth="9.140625" defaultRowHeight="12.75"/>
  <cols>
    <col min="1" max="1" width="3.8515625" style="80" customWidth="1"/>
    <col min="2" max="2" width="51.140625" style="80" bestFit="1" customWidth="1"/>
    <col min="3" max="3" width="4.421875" style="81" bestFit="1" customWidth="1"/>
    <col min="4" max="16384" width="9.140625" style="80" customWidth="1"/>
  </cols>
  <sheetData>
    <row r="1" ht="23.25">
      <c r="A1" s="84" t="s">
        <v>231</v>
      </c>
    </row>
    <row r="2" s="41" customFormat="1" ht="11.25">
      <c r="C2" s="79"/>
    </row>
    <row r="3" ht="18">
      <c r="B3" s="82" t="s">
        <v>175</v>
      </c>
    </row>
    <row r="4" ht="18">
      <c r="B4" s="82" t="s">
        <v>541</v>
      </c>
    </row>
    <row r="5" spans="1:3" ht="18">
      <c r="A5" s="80">
        <v>48</v>
      </c>
      <c r="B5" s="83" t="s">
        <v>516</v>
      </c>
      <c r="C5" s="81">
        <v>28</v>
      </c>
    </row>
    <row r="6" ht="18">
      <c r="B6" s="82" t="s">
        <v>351</v>
      </c>
    </row>
    <row r="7" spans="1:3" ht="18">
      <c r="A7" s="80">
        <v>35</v>
      </c>
      <c r="B7" s="83" t="s">
        <v>542</v>
      </c>
      <c r="C7" s="81">
        <v>8</v>
      </c>
    </row>
    <row r="8" spans="1:3" ht="18">
      <c r="A8" s="80">
        <v>29</v>
      </c>
      <c r="B8" s="83" t="s">
        <v>381</v>
      </c>
      <c r="C8" s="81">
        <v>19</v>
      </c>
    </row>
    <row r="9" spans="1:3" ht="18">
      <c r="A9" s="80">
        <v>35</v>
      </c>
      <c r="B9" s="83" t="s">
        <v>389</v>
      </c>
      <c r="C9" s="81">
        <v>28</v>
      </c>
    </row>
    <row r="10" spans="1:3" ht="18">
      <c r="A10" s="80">
        <v>62</v>
      </c>
      <c r="B10" s="83" t="s">
        <v>390</v>
      </c>
      <c r="C10" s="81">
        <v>0</v>
      </c>
    </row>
    <row r="11" spans="1:3" ht="18">
      <c r="A11" s="80">
        <v>6</v>
      </c>
      <c r="B11" s="83" t="s">
        <v>391</v>
      </c>
      <c r="C11" s="81">
        <v>47</v>
      </c>
    </row>
    <row r="12" spans="1:3" ht="18">
      <c r="A12" s="80">
        <v>28</v>
      </c>
      <c r="B12" s="83" t="s">
        <v>392</v>
      </c>
      <c r="C12" s="81">
        <v>14</v>
      </c>
    </row>
    <row r="13" spans="1:3" ht="18">
      <c r="A13" s="80">
        <v>33</v>
      </c>
      <c r="B13" s="83" t="s">
        <v>438</v>
      </c>
      <c r="C13" s="81">
        <v>6</v>
      </c>
    </row>
    <row r="14" spans="1:3" ht="18">
      <c r="A14" s="80">
        <v>40</v>
      </c>
      <c r="B14" s="83" t="s">
        <v>439</v>
      </c>
      <c r="C14" s="81">
        <v>14</v>
      </c>
    </row>
    <row r="15" spans="1:3" ht="18">
      <c r="A15" s="80">
        <v>14</v>
      </c>
      <c r="B15" s="83" t="s">
        <v>440</v>
      </c>
      <c r="C15" s="81">
        <v>0</v>
      </c>
    </row>
    <row r="16" spans="1:3" ht="18">
      <c r="A16" s="80">
        <v>22</v>
      </c>
      <c r="B16" s="83" t="s">
        <v>471</v>
      </c>
      <c r="C16" s="81">
        <v>40</v>
      </c>
    </row>
    <row r="17" spans="1:3" ht="18">
      <c r="A17" s="80">
        <v>0</v>
      </c>
      <c r="B17" s="83" t="s">
        <v>468</v>
      </c>
      <c r="C17" s="81">
        <v>53</v>
      </c>
    </row>
    <row r="18" spans="1:3" ht="18">
      <c r="A18" s="80">
        <v>0</v>
      </c>
      <c r="B18" s="83" t="s">
        <v>472</v>
      </c>
      <c r="C18" s="81">
        <v>42</v>
      </c>
    </row>
    <row r="19" spans="1:3" ht="18">
      <c r="A19" s="80">
        <v>42</v>
      </c>
      <c r="B19" s="83" t="s">
        <v>441</v>
      </c>
      <c r="C19" s="81">
        <v>14</v>
      </c>
    </row>
    <row r="20" spans="2:3" s="41" customFormat="1" ht="11.25">
      <c r="B20" s="85"/>
      <c r="C20" s="79"/>
    </row>
    <row r="21" ht="18">
      <c r="B21" s="82" t="s">
        <v>176</v>
      </c>
    </row>
    <row r="22" ht="18">
      <c r="B22" s="82" t="s">
        <v>352</v>
      </c>
    </row>
    <row r="23" spans="1:3" ht="18">
      <c r="A23" s="80">
        <v>17</v>
      </c>
      <c r="B23" s="83" t="s">
        <v>563</v>
      </c>
      <c r="C23" s="81">
        <v>7</v>
      </c>
    </row>
    <row r="24" spans="1:3" ht="18">
      <c r="A24" s="80">
        <v>29</v>
      </c>
      <c r="B24" s="83" t="s">
        <v>371</v>
      </c>
      <c r="C24" s="81">
        <v>26</v>
      </c>
    </row>
    <row r="25" spans="1:3" ht="18">
      <c r="A25" s="80">
        <v>27</v>
      </c>
      <c r="B25" s="83" t="s">
        <v>393</v>
      </c>
      <c r="C25" s="81">
        <v>24</v>
      </c>
    </row>
    <row r="26" spans="1:3" ht="18">
      <c r="A26" s="80">
        <v>28</v>
      </c>
      <c r="B26" s="83" t="s">
        <v>394</v>
      </c>
      <c r="C26" s="81">
        <v>24</v>
      </c>
    </row>
    <row r="27" spans="1:3" ht="18">
      <c r="A27" s="80">
        <v>24</v>
      </c>
      <c r="B27" s="83" t="s">
        <v>395</v>
      </c>
      <c r="C27" s="81">
        <v>27</v>
      </c>
    </row>
    <row r="28" spans="1:3" ht="18">
      <c r="A28" s="80">
        <v>15</v>
      </c>
      <c r="B28" s="83" t="s">
        <v>396</v>
      </c>
      <c r="C28" s="81">
        <v>38</v>
      </c>
    </row>
    <row r="29" spans="1:3" ht="18">
      <c r="A29" s="80">
        <v>0</v>
      </c>
      <c r="B29" s="83" t="s">
        <v>544</v>
      </c>
      <c r="C29" s="81">
        <v>17</v>
      </c>
    </row>
    <row r="30" spans="1:3" ht="18">
      <c r="A30" s="80">
        <v>21</v>
      </c>
      <c r="B30" s="83" t="s">
        <v>397</v>
      </c>
      <c r="C30" s="81">
        <v>7</v>
      </c>
    </row>
    <row r="31" spans="1:3" ht="18">
      <c r="A31" s="80">
        <v>42</v>
      </c>
      <c r="B31" s="83" t="s">
        <v>443</v>
      </c>
      <c r="C31" s="81">
        <v>7</v>
      </c>
    </row>
    <row r="32" spans="1:3" ht="18">
      <c r="A32" s="80">
        <v>14</v>
      </c>
      <c r="B32" s="83" t="s">
        <v>444</v>
      </c>
      <c r="C32" s="81">
        <v>45</v>
      </c>
    </row>
    <row r="33" spans="1:3" ht="18">
      <c r="A33" s="80">
        <v>0</v>
      </c>
      <c r="B33" s="83" t="s">
        <v>473</v>
      </c>
      <c r="C33" s="81">
        <v>27</v>
      </c>
    </row>
    <row r="34" spans="1:3" ht="18">
      <c r="A34" s="80">
        <v>13</v>
      </c>
      <c r="B34" s="83" t="s">
        <v>445</v>
      </c>
      <c r="C34" s="81">
        <v>20</v>
      </c>
    </row>
    <row r="35" spans="1:3" ht="18">
      <c r="A35" s="80">
        <v>17</v>
      </c>
      <c r="B35" s="83" t="s">
        <v>446</v>
      </c>
      <c r="C35" s="81">
        <v>0</v>
      </c>
    </row>
    <row r="36" spans="1:3" ht="18">
      <c r="A36" s="80">
        <v>35</v>
      </c>
      <c r="B36" s="83" t="s">
        <v>447</v>
      </c>
      <c r="C36" s="81">
        <v>34</v>
      </c>
    </row>
    <row r="37" spans="1:3" ht="18">
      <c r="A37" s="80">
        <v>7</v>
      </c>
      <c r="B37" s="83" t="s">
        <v>474</v>
      </c>
      <c r="C37" s="81">
        <v>17</v>
      </c>
    </row>
    <row r="38" spans="1:3" ht="18">
      <c r="A38" s="80">
        <v>7</v>
      </c>
      <c r="B38" s="83" t="s">
        <v>448</v>
      </c>
      <c r="C38" s="81">
        <v>53</v>
      </c>
    </row>
    <row r="39" ht="18">
      <c r="B39" s="82" t="s">
        <v>353</v>
      </c>
    </row>
    <row r="40" spans="1:3" ht="18">
      <c r="A40" s="80">
        <v>62</v>
      </c>
      <c r="B40" s="83" t="s">
        <v>442</v>
      </c>
      <c r="C40" s="81">
        <v>26</v>
      </c>
    </row>
    <row r="41" spans="2:3" s="41" customFormat="1" ht="11.25">
      <c r="B41" s="85"/>
      <c r="C41" s="79"/>
    </row>
    <row r="42" ht="18">
      <c r="B42" s="82" t="s">
        <v>177</v>
      </c>
    </row>
    <row r="43" ht="18">
      <c r="B43" s="82" t="s">
        <v>354</v>
      </c>
    </row>
    <row r="44" spans="1:3" ht="18">
      <c r="A44" s="80">
        <v>7</v>
      </c>
      <c r="B44" s="83" t="s">
        <v>586</v>
      </c>
      <c r="C44" s="81">
        <v>28</v>
      </c>
    </row>
    <row r="45" spans="1:3" ht="18">
      <c r="A45" s="80">
        <v>13</v>
      </c>
      <c r="B45" s="83" t="s">
        <v>372</v>
      </c>
      <c r="C45" s="81">
        <v>14</v>
      </c>
    </row>
    <row r="46" spans="1:3" ht="18">
      <c r="A46" s="80">
        <v>28</v>
      </c>
      <c r="B46" s="83" t="s">
        <v>382</v>
      </c>
      <c r="C46" s="81">
        <v>14</v>
      </c>
    </row>
    <row r="47" spans="1:3" ht="18">
      <c r="A47" s="80">
        <v>17</v>
      </c>
      <c r="B47" s="83" t="s">
        <v>469</v>
      </c>
      <c r="C47" s="81">
        <v>14</v>
      </c>
    </row>
    <row r="48" spans="1:3" ht="18">
      <c r="A48" s="80">
        <v>12</v>
      </c>
      <c r="B48" s="83" t="s">
        <v>399</v>
      </c>
      <c r="C48" s="81">
        <v>7</v>
      </c>
    </row>
    <row r="49" spans="1:3" ht="18">
      <c r="A49" s="80">
        <v>0</v>
      </c>
      <c r="B49" s="83" t="s">
        <v>400</v>
      </c>
      <c r="C49" s="81">
        <v>35</v>
      </c>
    </row>
    <row r="50" spans="1:3" ht="18">
      <c r="A50" s="80">
        <v>16</v>
      </c>
      <c r="B50" s="83" t="s">
        <v>401</v>
      </c>
      <c r="C50" s="81">
        <v>34</v>
      </c>
    </row>
    <row r="51" spans="1:3" ht="18">
      <c r="A51" s="80">
        <v>27</v>
      </c>
      <c r="B51" s="83" t="s">
        <v>449</v>
      </c>
      <c r="C51" s="81">
        <v>40</v>
      </c>
    </row>
    <row r="52" spans="1:3" ht="18">
      <c r="A52" s="80">
        <v>11</v>
      </c>
      <c r="B52" s="83" t="s">
        <v>450</v>
      </c>
      <c r="C52" s="81">
        <v>24</v>
      </c>
    </row>
    <row r="53" spans="1:3" ht="18">
      <c r="A53" s="80">
        <v>14</v>
      </c>
      <c r="B53" s="83" t="s">
        <v>475</v>
      </c>
      <c r="C53" s="81">
        <v>21</v>
      </c>
    </row>
    <row r="54" spans="1:3" ht="18">
      <c r="A54" s="80">
        <v>6</v>
      </c>
      <c r="B54" s="83" t="s">
        <v>451</v>
      </c>
      <c r="C54" s="81">
        <v>21</v>
      </c>
    </row>
    <row r="55" spans="1:3" ht="18">
      <c r="A55" s="80">
        <v>20</v>
      </c>
      <c r="B55" s="83" t="s">
        <v>452</v>
      </c>
      <c r="C55" s="81">
        <v>35</v>
      </c>
    </row>
    <row r="56" spans="1:3" ht="18">
      <c r="A56" s="80">
        <v>21</v>
      </c>
      <c r="B56" s="83" t="s">
        <v>453</v>
      </c>
      <c r="C56" s="81">
        <v>28</v>
      </c>
    </row>
    <row r="57" spans="1:3" ht="18">
      <c r="A57" s="80">
        <v>9</v>
      </c>
      <c r="B57" s="83" t="s">
        <v>476</v>
      </c>
      <c r="C57" s="81">
        <v>10</v>
      </c>
    </row>
    <row r="58" spans="1:3" ht="18">
      <c r="A58" s="80">
        <v>33</v>
      </c>
      <c r="B58" s="83" t="s">
        <v>454</v>
      </c>
      <c r="C58" s="81">
        <v>21</v>
      </c>
    </row>
    <row r="59" ht="18">
      <c r="B59" s="82" t="s">
        <v>574</v>
      </c>
    </row>
    <row r="60" spans="1:3" ht="18">
      <c r="A60" s="80">
        <v>10</v>
      </c>
      <c r="B60" s="83" t="s">
        <v>398</v>
      </c>
      <c r="C60" s="81">
        <v>55</v>
      </c>
    </row>
    <row r="61" spans="2:3" s="41" customFormat="1" ht="11.25">
      <c r="B61" s="85"/>
      <c r="C61" s="79"/>
    </row>
    <row r="62" ht="18">
      <c r="B62" s="82" t="s">
        <v>178</v>
      </c>
    </row>
    <row r="63" ht="18">
      <c r="B63" s="82" t="s">
        <v>355</v>
      </c>
    </row>
    <row r="64" spans="1:3" ht="18">
      <c r="A64" s="80">
        <v>14</v>
      </c>
      <c r="B64" s="83" t="s">
        <v>598</v>
      </c>
      <c r="C64" s="81">
        <v>17</v>
      </c>
    </row>
    <row r="65" spans="1:3" ht="18">
      <c r="A65" s="80">
        <v>35</v>
      </c>
      <c r="B65" s="83" t="s">
        <v>373</v>
      </c>
      <c r="C65" s="81">
        <v>41</v>
      </c>
    </row>
    <row r="66" spans="1:3" ht="18">
      <c r="A66" s="80">
        <v>14</v>
      </c>
      <c r="B66" s="83" t="s">
        <v>383</v>
      </c>
      <c r="C66" s="81">
        <v>27</v>
      </c>
    </row>
    <row r="67" spans="1:3" ht="18">
      <c r="A67" s="80">
        <v>18</v>
      </c>
      <c r="B67" s="83" t="s">
        <v>402</v>
      </c>
      <c r="C67" s="81">
        <v>13</v>
      </c>
    </row>
    <row r="68" spans="1:3" ht="18">
      <c r="A68" s="80">
        <v>42</v>
      </c>
      <c r="B68" s="83" t="s">
        <v>403</v>
      </c>
      <c r="C68" s="81">
        <v>14</v>
      </c>
    </row>
    <row r="69" spans="1:3" ht="18">
      <c r="A69" s="80">
        <v>0</v>
      </c>
      <c r="B69" s="83" t="s">
        <v>404</v>
      </c>
      <c r="C69" s="81">
        <v>30</v>
      </c>
    </row>
    <row r="70" spans="1:3" ht="18">
      <c r="A70" s="80">
        <v>36</v>
      </c>
      <c r="B70" s="83" t="s">
        <v>405</v>
      </c>
      <c r="C70" s="81">
        <v>57</v>
      </c>
    </row>
    <row r="71" spans="1:3" ht="18">
      <c r="A71" s="80">
        <v>35</v>
      </c>
      <c r="B71" s="83" t="s">
        <v>406</v>
      </c>
      <c r="C71" s="81">
        <v>36</v>
      </c>
    </row>
    <row r="72" spans="1:3" ht="18">
      <c r="A72" s="80">
        <v>19</v>
      </c>
      <c r="B72" s="83" t="s">
        <v>455</v>
      </c>
      <c r="C72" s="81">
        <v>49</v>
      </c>
    </row>
    <row r="73" spans="1:3" ht="18">
      <c r="A73" s="80">
        <v>35</v>
      </c>
      <c r="B73" s="83" t="s">
        <v>456</v>
      </c>
      <c r="C73" s="81">
        <v>7</v>
      </c>
    </row>
    <row r="74" spans="1:3" ht="18">
      <c r="A74" s="80">
        <v>9</v>
      </c>
      <c r="B74" s="83" t="s">
        <v>457</v>
      </c>
      <c r="C74" s="81">
        <v>7</v>
      </c>
    </row>
    <row r="75" spans="1:3" ht="18">
      <c r="A75" s="80">
        <v>41</v>
      </c>
      <c r="B75" s="83" t="s">
        <v>477</v>
      </c>
      <c r="C75" s="81">
        <v>0</v>
      </c>
    </row>
    <row r="76" spans="1:3" ht="18">
      <c r="A76" s="80">
        <v>6</v>
      </c>
      <c r="B76" s="83" t="s">
        <v>458</v>
      </c>
      <c r="C76" s="81">
        <v>41</v>
      </c>
    </row>
    <row r="77" spans="1:3" ht="18">
      <c r="A77" s="80">
        <v>7</v>
      </c>
      <c r="B77" s="83" t="s">
        <v>459</v>
      </c>
      <c r="C77" s="81">
        <v>42</v>
      </c>
    </row>
    <row r="78" spans="1:3" ht="18">
      <c r="A78" s="80">
        <v>0</v>
      </c>
      <c r="B78" s="83" t="s">
        <v>460</v>
      </c>
      <c r="C78" s="81">
        <v>42</v>
      </c>
    </row>
    <row r="79" spans="1:3" ht="18">
      <c r="A79" s="80">
        <v>7</v>
      </c>
      <c r="B79" s="83" t="s">
        <v>461</v>
      </c>
      <c r="C79" s="81">
        <v>14</v>
      </c>
    </row>
    <row r="80" spans="1:3" ht="18">
      <c r="A80" s="80">
        <v>47</v>
      </c>
      <c r="B80" s="83" t="s">
        <v>462</v>
      </c>
      <c r="C80" s="81">
        <v>13</v>
      </c>
    </row>
    <row r="81" spans="2:3" s="41" customFormat="1" ht="11.25">
      <c r="B81" s="85"/>
      <c r="C81" s="79"/>
    </row>
    <row r="82" ht="18">
      <c r="B82" s="82" t="s">
        <v>179</v>
      </c>
    </row>
    <row r="83" ht="18">
      <c r="B83" s="82" t="s">
        <v>356</v>
      </c>
    </row>
    <row r="84" spans="1:3" ht="18">
      <c r="A84" s="80">
        <v>24</v>
      </c>
      <c r="B84" s="83" t="s">
        <v>599</v>
      </c>
      <c r="C84" s="81">
        <v>0</v>
      </c>
    </row>
    <row r="85" spans="1:3" ht="18">
      <c r="A85" s="80">
        <v>20</v>
      </c>
      <c r="B85" s="83" t="s">
        <v>374</v>
      </c>
      <c r="C85" s="81">
        <v>12</v>
      </c>
    </row>
    <row r="86" spans="1:3" ht="18">
      <c r="A86" s="80">
        <v>21</v>
      </c>
      <c r="B86" s="83" t="s">
        <v>384</v>
      </c>
      <c r="C86" s="81">
        <v>14</v>
      </c>
    </row>
    <row r="87" spans="1:3" ht="18">
      <c r="A87" s="80">
        <v>21</v>
      </c>
      <c r="B87" s="83" t="s">
        <v>407</v>
      </c>
      <c r="C87" s="81">
        <v>7</v>
      </c>
    </row>
    <row r="88" spans="1:3" ht="18">
      <c r="A88" s="80">
        <v>61</v>
      </c>
      <c r="B88" s="83" t="s">
        <v>408</v>
      </c>
      <c r="C88" s="81">
        <v>28</v>
      </c>
    </row>
    <row r="89" spans="1:3" ht="18">
      <c r="A89" s="80">
        <v>21</v>
      </c>
      <c r="B89" s="83" t="s">
        <v>409</v>
      </c>
      <c r="C89" s="81">
        <v>6</v>
      </c>
    </row>
    <row r="90" spans="1:3" ht="18">
      <c r="A90" s="80">
        <v>21</v>
      </c>
      <c r="B90" s="83" t="s">
        <v>410</v>
      </c>
      <c r="C90" s="81">
        <v>50</v>
      </c>
    </row>
    <row r="91" spans="1:3" ht="18">
      <c r="A91" s="80">
        <v>15</v>
      </c>
      <c r="B91" s="83" t="s">
        <v>411</v>
      </c>
      <c r="C91" s="81">
        <v>7</v>
      </c>
    </row>
    <row r="92" spans="1:3" ht="18">
      <c r="A92" s="80">
        <v>11</v>
      </c>
      <c r="B92" s="83" t="s">
        <v>463</v>
      </c>
      <c r="C92" s="81">
        <v>22</v>
      </c>
    </row>
    <row r="93" spans="1:3" ht="18">
      <c r="A93" s="80">
        <v>35</v>
      </c>
      <c r="B93" s="83" t="s">
        <v>464</v>
      </c>
      <c r="C93" s="81">
        <v>6</v>
      </c>
    </row>
    <row r="94" spans="1:3" ht="18">
      <c r="A94" s="80">
        <v>27</v>
      </c>
      <c r="B94" s="83" t="s">
        <v>478</v>
      </c>
      <c r="C94" s="81">
        <v>41</v>
      </c>
    </row>
    <row r="95" spans="1:3" ht="18">
      <c r="A95" s="80">
        <v>13</v>
      </c>
      <c r="B95" s="83" t="s">
        <v>465</v>
      </c>
      <c r="C95" s="81">
        <v>14</v>
      </c>
    </row>
    <row r="96" spans="1:3" ht="18">
      <c r="A96" s="80">
        <v>37</v>
      </c>
      <c r="B96" s="83" t="s">
        <v>466</v>
      </c>
      <c r="C96" s="81">
        <v>21</v>
      </c>
    </row>
    <row r="97" spans="1:3" ht="18">
      <c r="A97" s="80">
        <v>43</v>
      </c>
      <c r="B97" s="83" t="s">
        <v>467</v>
      </c>
      <c r="C97" s="81">
        <v>7</v>
      </c>
    </row>
    <row r="98" spans="1:3" ht="18">
      <c r="A98" s="80">
        <v>20</v>
      </c>
      <c r="B98" s="83" t="s">
        <v>479</v>
      </c>
      <c r="C98" s="81">
        <v>22</v>
      </c>
    </row>
    <row r="99" spans="1:3" ht="18">
      <c r="A99" s="80">
        <v>21</v>
      </c>
      <c r="B99" s="83" t="s">
        <v>470</v>
      </c>
      <c r="C99" s="81">
        <v>47</v>
      </c>
    </row>
    <row r="100" spans="2:3" s="41" customFormat="1" ht="11.25">
      <c r="B100" s="85"/>
      <c r="C100" s="79"/>
    </row>
    <row r="101" ht="18">
      <c r="B101" s="82" t="s">
        <v>180</v>
      </c>
    </row>
    <row r="102" ht="18">
      <c r="B102" s="82" t="s">
        <v>357</v>
      </c>
    </row>
    <row r="103" spans="1:3" ht="18">
      <c r="A103" s="80">
        <v>35</v>
      </c>
      <c r="B103" s="83" t="s">
        <v>610</v>
      </c>
      <c r="C103" s="81">
        <v>13</v>
      </c>
    </row>
    <row r="104" spans="1:3" ht="18">
      <c r="A104" s="80">
        <v>28</v>
      </c>
      <c r="B104" s="83" t="s">
        <v>375</v>
      </c>
      <c r="C104" s="81">
        <v>49</v>
      </c>
    </row>
    <row r="105" spans="1:3" ht="18">
      <c r="A105" s="80">
        <v>17</v>
      </c>
      <c r="B105" s="83" t="s">
        <v>385</v>
      </c>
      <c r="C105" s="81">
        <v>24</v>
      </c>
    </row>
    <row r="106" spans="1:3" ht="18">
      <c r="A106" s="80">
        <v>14</v>
      </c>
      <c r="B106" s="83" t="s">
        <v>412</v>
      </c>
      <c r="C106" s="81">
        <v>53</v>
      </c>
    </row>
    <row r="107" spans="1:3" ht="18">
      <c r="A107" s="80">
        <v>0</v>
      </c>
      <c r="B107" s="83" t="s">
        <v>413</v>
      </c>
      <c r="C107" s="81">
        <v>44</v>
      </c>
    </row>
    <row r="108" spans="1:3" ht="18">
      <c r="A108" s="80">
        <v>50</v>
      </c>
      <c r="B108" s="83" t="s">
        <v>414</v>
      </c>
      <c r="C108" s="81">
        <v>14</v>
      </c>
    </row>
    <row r="109" spans="1:3" ht="18">
      <c r="A109" s="80">
        <v>0</v>
      </c>
      <c r="B109" s="83" t="s">
        <v>415</v>
      </c>
      <c r="C109" s="81">
        <v>42</v>
      </c>
    </row>
    <row r="110" spans="1:3" ht="18">
      <c r="A110" s="80">
        <v>22</v>
      </c>
      <c r="B110" s="83" t="s">
        <v>416</v>
      </c>
      <c r="C110" s="81">
        <v>0</v>
      </c>
    </row>
    <row r="111" spans="1:3" ht="18">
      <c r="A111" s="80">
        <v>41</v>
      </c>
      <c r="B111" s="83" t="s">
        <v>480</v>
      </c>
      <c r="C111" s="81">
        <v>38</v>
      </c>
    </row>
    <row r="112" spans="1:3" ht="18">
      <c r="A112" s="80">
        <v>33</v>
      </c>
      <c r="B112" s="83" t="s">
        <v>481</v>
      </c>
      <c r="C112" s="81">
        <v>7</v>
      </c>
    </row>
    <row r="113" spans="1:3" ht="18">
      <c r="A113" s="80">
        <v>10</v>
      </c>
      <c r="B113" s="83" t="s">
        <v>482</v>
      </c>
      <c r="C113" s="81">
        <v>13</v>
      </c>
    </row>
    <row r="114" spans="1:3" ht="18">
      <c r="A114" s="80">
        <v>7</v>
      </c>
      <c r="B114" s="83" t="s">
        <v>483</v>
      </c>
      <c r="C114" s="81">
        <v>28</v>
      </c>
    </row>
    <row r="115" spans="1:3" ht="18">
      <c r="A115" s="80">
        <v>19</v>
      </c>
      <c r="B115" s="83" t="s">
        <v>484</v>
      </c>
      <c r="C115" s="81">
        <v>20</v>
      </c>
    </row>
    <row r="116" spans="1:3" ht="18">
      <c r="A116" s="80">
        <v>35</v>
      </c>
      <c r="B116" s="83" t="s">
        <v>485</v>
      </c>
      <c r="C116" s="81">
        <v>6</v>
      </c>
    </row>
    <row r="117" spans="2:3" s="41" customFormat="1" ht="11.25">
      <c r="B117" s="85"/>
      <c r="C117" s="79"/>
    </row>
    <row r="118" ht="18">
      <c r="B118" s="82" t="s">
        <v>181</v>
      </c>
    </row>
    <row r="119" ht="18">
      <c r="B119" s="82" t="s">
        <v>358</v>
      </c>
    </row>
    <row r="120" spans="1:3" ht="18">
      <c r="A120" s="80">
        <v>21</v>
      </c>
      <c r="B120" s="83" t="s">
        <v>626</v>
      </c>
      <c r="C120" s="81">
        <v>20</v>
      </c>
    </row>
    <row r="121" spans="1:3" ht="18">
      <c r="A121" s="80">
        <v>7</v>
      </c>
      <c r="B121" s="83" t="s">
        <v>376</v>
      </c>
      <c r="C121" s="81">
        <v>63</v>
      </c>
    </row>
    <row r="122" spans="1:3" ht="18">
      <c r="A122" s="80">
        <v>0</v>
      </c>
      <c r="B122" s="83" t="s">
        <v>386</v>
      </c>
      <c r="C122" s="81">
        <v>28</v>
      </c>
    </row>
    <row r="123" spans="1:3" ht="18">
      <c r="A123" s="80">
        <v>35</v>
      </c>
      <c r="B123" s="83" t="s">
        <v>417</v>
      </c>
      <c r="C123" s="81">
        <v>6</v>
      </c>
    </row>
    <row r="124" spans="1:3" ht="18">
      <c r="A124" s="80">
        <v>13</v>
      </c>
      <c r="B124" s="83" t="s">
        <v>418</v>
      </c>
      <c r="C124" s="81">
        <v>20</v>
      </c>
    </row>
    <row r="125" spans="1:4" ht="18">
      <c r="A125" s="80">
        <v>28</v>
      </c>
      <c r="B125" s="83" t="s">
        <v>419</v>
      </c>
      <c r="C125" s="81">
        <v>35</v>
      </c>
      <c r="D125" s="80" t="s">
        <v>90</v>
      </c>
    </row>
    <row r="126" spans="1:3" ht="18">
      <c r="A126" s="80">
        <v>22</v>
      </c>
      <c r="B126" s="83" t="s">
        <v>420</v>
      </c>
      <c r="C126" s="81">
        <v>48</v>
      </c>
    </row>
    <row r="127" spans="1:3" ht="18">
      <c r="A127" s="80">
        <v>6</v>
      </c>
      <c r="B127" s="83" t="s">
        <v>421</v>
      </c>
      <c r="C127" s="81">
        <v>23</v>
      </c>
    </row>
    <row r="128" spans="1:3" ht="18">
      <c r="A128" s="80">
        <v>44</v>
      </c>
      <c r="B128" s="83" t="s">
        <v>486</v>
      </c>
      <c r="C128" s="81">
        <v>0</v>
      </c>
    </row>
    <row r="129" spans="1:3" ht="18">
      <c r="A129" s="80">
        <v>13</v>
      </c>
      <c r="B129" s="83" t="s">
        <v>487</v>
      </c>
      <c r="C129" s="81">
        <v>64</v>
      </c>
    </row>
    <row r="130" spans="1:3" ht="18">
      <c r="A130" s="80">
        <v>0</v>
      </c>
      <c r="B130" s="83" t="s">
        <v>488</v>
      </c>
      <c r="C130" s="81">
        <v>24</v>
      </c>
    </row>
    <row r="131" spans="1:3" ht="18">
      <c r="A131" s="80">
        <v>0</v>
      </c>
      <c r="B131" s="83" t="s">
        <v>489</v>
      </c>
      <c r="C131" s="81">
        <v>35</v>
      </c>
    </row>
    <row r="132" spans="1:3" ht="18">
      <c r="A132" s="80">
        <v>7</v>
      </c>
      <c r="B132" s="83" t="s">
        <v>490</v>
      </c>
      <c r="C132" s="81">
        <v>17</v>
      </c>
    </row>
    <row r="133" spans="1:3" ht="18">
      <c r="A133" s="80">
        <v>7</v>
      </c>
      <c r="B133" s="83" t="s">
        <v>491</v>
      </c>
      <c r="C133" s="81">
        <v>13</v>
      </c>
    </row>
    <row r="134" spans="2:3" s="41" customFormat="1" ht="11.25">
      <c r="B134" s="85"/>
      <c r="C134" s="79"/>
    </row>
    <row r="135" ht="18">
      <c r="B135" s="82" t="s">
        <v>182</v>
      </c>
    </row>
    <row r="136" ht="18">
      <c r="B136" s="82" t="s">
        <v>359</v>
      </c>
    </row>
    <row r="137" spans="1:3" ht="18">
      <c r="A137" s="80">
        <v>28</v>
      </c>
      <c r="B137" s="83" t="s">
        <v>640</v>
      </c>
      <c r="C137" s="81">
        <v>29</v>
      </c>
    </row>
    <row r="138" spans="1:3" ht="18">
      <c r="A138" s="80">
        <v>48</v>
      </c>
      <c r="B138" s="83" t="s">
        <v>377</v>
      </c>
      <c r="C138" s="81">
        <v>0</v>
      </c>
    </row>
    <row r="139" spans="1:3" ht="18">
      <c r="A139" s="80">
        <v>35</v>
      </c>
      <c r="B139" s="83" t="s">
        <v>387</v>
      </c>
      <c r="C139" s="81">
        <v>7</v>
      </c>
    </row>
    <row r="140" spans="1:3" ht="18">
      <c r="A140" s="80">
        <v>50</v>
      </c>
      <c r="B140" s="83" t="s">
        <v>422</v>
      </c>
      <c r="C140" s="81">
        <v>13</v>
      </c>
    </row>
    <row r="141" spans="1:3" ht="18">
      <c r="A141" s="80">
        <v>13</v>
      </c>
      <c r="B141" s="83" t="s">
        <v>423</v>
      </c>
      <c r="C141" s="81">
        <v>28</v>
      </c>
    </row>
    <row r="142" spans="1:3" ht="18">
      <c r="A142" s="80">
        <v>24</v>
      </c>
      <c r="B142" s="83" t="s">
        <v>424</v>
      </c>
      <c r="C142" s="81">
        <v>14</v>
      </c>
    </row>
    <row r="143" spans="1:3" ht="18">
      <c r="A143" s="80">
        <v>0</v>
      </c>
      <c r="B143" s="83" t="s">
        <v>425</v>
      </c>
      <c r="C143" s="81">
        <v>46</v>
      </c>
    </row>
    <row r="144" spans="1:3" ht="18">
      <c r="A144" s="80">
        <v>28</v>
      </c>
      <c r="B144" s="83" t="s">
        <v>426</v>
      </c>
      <c r="C144" s="81">
        <v>14</v>
      </c>
    </row>
    <row r="145" spans="1:3" ht="18">
      <c r="A145" s="80">
        <v>44</v>
      </c>
      <c r="B145" s="83" t="s">
        <v>492</v>
      </c>
      <c r="C145" s="81">
        <v>7</v>
      </c>
    </row>
    <row r="146" spans="1:3" ht="18">
      <c r="A146" s="80">
        <v>37</v>
      </c>
      <c r="B146" s="83" t="s">
        <v>493</v>
      </c>
      <c r="C146" s="81">
        <v>7</v>
      </c>
    </row>
    <row r="147" spans="1:3" ht="18">
      <c r="A147" s="80">
        <v>20</v>
      </c>
      <c r="B147" s="83" t="s">
        <v>494</v>
      </c>
      <c r="C147" s="81">
        <v>35</v>
      </c>
    </row>
    <row r="148" spans="1:3" ht="18">
      <c r="A148" s="80">
        <v>7</v>
      </c>
      <c r="B148" s="83" t="s">
        <v>495</v>
      </c>
      <c r="C148" s="81">
        <v>21</v>
      </c>
    </row>
    <row r="149" spans="1:3" ht="18">
      <c r="A149" s="80">
        <v>21</v>
      </c>
      <c r="B149" s="83" t="s">
        <v>496</v>
      </c>
      <c r="C149" s="81">
        <v>14</v>
      </c>
    </row>
    <row r="150" spans="1:3" ht="18">
      <c r="A150" s="80">
        <v>34</v>
      </c>
      <c r="B150" s="83" t="s">
        <v>497</v>
      </c>
      <c r="C150" s="81">
        <v>7</v>
      </c>
    </row>
    <row r="151" spans="2:3" s="41" customFormat="1" ht="11.25">
      <c r="B151" s="85"/>
      <c r="C151" s="79"/>
    </row>
    <row r="152" ht="18">
      <c r="B152" s="82" t="s">
        <v>183</v>
      </c>
    </row>
    <row r="153" ht="18">
      <c r="B153" s="82" t="s">
        <v>360</v>
      </c>
    </row>
    <row r="154" spans="1:3" ht="18">
      <c r="A154" s="80">
        <v>31</v>
      </c>
      <c r="B154" s="83" t="s">
        <v>656</v>
      </c>
      <c r="C154" s="81">
        <v>7</v>
      </c>
    </row>
    <row r="155" spans="1:3" ht="18">
      <c r="A155" s="80">
        <v>21</v>
      </c>
      <c r="B155" s="83" t="s">
        <v>378</v>
      </c>
      <c r="C155" s="81">
        <v>63</v>
      </c>
    </row>
    <row r="156" spans="1:3" ht="18">
      <c r="A156" s="80">
        <v>35</v>
      </c>
      <c r="B156" s="83" t="s">
        <v>388</v>
      </c>
      <c r="C156" s="81">
        <v>27</v>
      </c>
    </row>
    <row r="157" spans="1:3" ht="18">
      <c r="A157" s="80">
        <v>14</v>
      </c>
      <c r="B157" s="80" t="s">
        <v>427</v>
      </c>
      <c r="C157" s="81">
        <v>13</v>
      </c>
    </row>
    <row r="158" spans="1:3" ht="18">
      <c r="A158" s="80">
        <v>12</v>
      </c>
      <c r="B158" s="80" t="s">
        <v>428</v>
      </c>
      <c r="C158" s="81">
        <v>55</v>
      </c>
    </row>
    <row r="159" spans="1:3" ht="18">
      <c r="A159" s="80">
        <v>41</v>
      </c>
      <c r="B159" s="80" t="s">
        <v>429</v>
      </c>
      <c r="C159" s="81">
        <v>27</v>
      </c>
    </row>
    <row r="160" spans="1:3" ht="18">
      <c r="A160" s="80">
        <v>7</v>
      </c>
      <c r="B160" s="80" t="s">
        <v>430</v>
      </c>
      <c r="C160" s="81">
        <v>46</v>
      </c>
    </row>
    <row r="161" spans="1:3" ht="18">
      <c r="A161" s="80">
        <v>0</v>
      </c>
      <c r="B161" s="80" t="s">
        <v>431</v>
      </c>
      <c r="C161" s="81">
        <v>38</v>
      </c>
    </row>
    <row r="162" spans="1:3" ht="18">
      <c r="A162" s="80">
        <v>13</v>
      </c>
      <c r="B162" s="80" t="s">
        <v>432</v>
      </c>
      <c r="C162" s="81">
        <v>14</v>
      </c>
    </row>
    <row r="163" spans="1:3" ht="18">
      <c r="A163" s="80">
        <v>14</v>
      </c>
      <c r="B163" s="80" t="s">
        <v>498</v>
      </c>
      <c r="C163" s="81">
        <v>49</v>
      </c>
    </row>
    <row r="164" spans="1:3" ht="18">
      <c r="A164" s="80">
        <v>10</v>
      </c>
      <c r="B164" s="83" t="s">
        <v>499</v>
      </c>
      <c r="C164" s="81">
        <v>9</v>
      </c>
    </row>
    <row r="165" spans="1:3" ht="18">
      <c r="A165" s="80">
        <v>28</v>
      </c>
      <c r="B165" s="83" t="s">
        <v>500</v>
      </c>
      <c r="C165" s="81">
        <v>14</v>
      </c>
    </row>
    <row r="166" spans="1:3" ht="18">
      <c r="A166" s="80">
        <v>32</v>
      </c>
      <c r="B166" s="83" t="s">
        <v>501</v>
      </c>
      <c r="C166" s="81">
        <v>7</v>
      </c>
    </row>
    <row r="167" spans="1:3" ht="18">
      <c r="A167" s="80">
        <v>7</v>
      </c>
      <c r="B167" s="83" t="s">
        <v>502</v>
      </c>
      <c r="C167" s="81">
        <v>49</v>
      </c>
    </row>
    <row r="168" spans="2:3" s="41" customFormat="1" ht="11.25">
      <c r="B168" s="85"/>
      <c r="C168" s="79"/>
    </row>
    <row r="169" ht="18">
      <c r="B169" s="82" t="s">
        <v>184</v>
      </c>
    </row>
    <row r="170" ht="18">
      <c r="B170" s="82" t="s">
        <v>361</v>
      </c>
    </row>
    <row r="171" ht="18">
      <c r="B171" s="83" t="s">
        <v>657</v>
      </c>
    </row>
    <row r="172" ht="18">
      <c r="B172" s="83" t="s">
        <v>379</v>
      </c>
    </row>
    <row r="173" ht="18">
      <c r="B173" s="83" t="s">
        <v>380</v>
      </c>
    </row>
    <row r="174" ht="18">
      <c r="B174" s="83" t="s">
        <v>433</v>
      </c>
    </row>
    <row r="175" ht="18">
      <c r="B175" s="83" t="s">
        <v>434</v>
      </c>
    </row>
    <row r="176" ht="18">
      <c r="B176" s="83" t="s">
        <v>435</v>
      </c>
    </row>
    <row r="177" ht="18">
      <c r="B177" s="83" t="s">
        <v>436</v>
      </c>
    </row>
    <row r="178" ht="18">
      <c r="B178" s="83" t="s">
        <v>437</v>
      </c>
    </row>
    <row r="179" ht="18">
      <c r="B179" s="83" t="s">
        <v>504</v>
      </c>
    </row>
    <row r="180" ht="18">
      <c r="B180" s="80" t="s">
        <v>505</v>
      </c>
    </row>
    <row r="181" ht="18">
      <c r="B181" s="80" t="s">
        <v>506</v>
      </c>
    </row>
    <row r="182" ht="18">
      <c r="B182" s="80" t="s">
        <v>507</v>
      </c>
    </row>
    <row r="183" ht="18">
      <c r="B183" s="80" t="s">
        <v>508</v>
      </c>
    </row>
  </sheetData>
  <sheetProtection/>
  <printOptions/>
  <pageMargins left="0.7" right="0.7" top="0.5" bottom="0.5" header="0.3" footer="0.3"/>
  <pageSetup horizontalDpi="600" verticalDpi="600" orientation="portrait" r:id="rId1"/>
  <rowBreaks count="4" manualBreakCount="4">
    <brk id="41" max="255" man="1"/>
    <brk id="81" max="255" man="1"/>
    <brk id="117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421875" style="0" customWidth="1"/>
  </cols>
  <sheetData>
    <row r="1" spans="1:10" ht="18.75">
      <c r="A1" s="2" t="s">
        <v>362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109</v>
      </c>
      <c r="B4" s="1">
        <v>21</v>
      </c>
      <c r="C4" s="1">
        <v>7</v>
      </c>
      <c r="D4" s="1">
        <v>7</v>
      </c>
      <c r="E4" s="1">
        <v>0</v>
      </c>
      <c r="F4" s="1"/>
      <c r="G4" s="1"/>
      <c r="H4" s="1">
        <f>SUM(B4:G4)</f>
        <v>35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8</v>
      </c>
      <c r="F5" s="1"/>
      <c r="G5" s="1"/>
      <c r="H5" s="1">
        <f>SUM(B5:G5)</f>
        <v>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110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8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9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13</v>
      </c>
      <c r="C12" s="8">
        <v>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0.23076923076923078</v>
      </c>
      <c r="C14" s="10">
        <f>SUM(C13/C12)</f>
        <v>0.16666666666666666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0.25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51</v>
      </c>
      <c r="C18" s="8">
        <f>SUM(C19)+(C24)</f>
        <v>40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39</v>
      </c>
      <c r="C19" s="8">
        <v>28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163</v>
      </c>
      <c r="C20" s="8">
        <v>219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30</v>
      </c>
      <c r="C21" s="8">
        <v>234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193</v>
      </c>
      <c r="C22" s="8">
        <f>SUM(C20)+(C21)</f>
        <v>453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136</v>
      </c>
      <c r="C27" s="8">
        <v>70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34</v>
      </c>
      <c r="C28" s="9">
        <f>SUM(C27/C26)</f>
        <v>23.333333333333332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20</v>
      </c>
      <c r="C32" s="8">
        <v>73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523</v>
      </c>
      <c r="C33" s="47" t="s">
        <v>524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525</v>
      </c>
      <c r="B36" s="8">
        <v>8</v>
      </c>
      <c r="C36" s="8">
        <v>69</v>
      </c>
      <c r="D36" s="9">
        <f aca="true" t="shared" si="0" ref="D36:D43">SUM(C36)/(B36)</f>
        <v>8.625</v>
      </c>
      <c r="E36" s="1">
        <v>50</v>
      </c>
      <c r="F36" s="8">
        <v>0</v>
      </c>
      <c r="G36" s="8">
        <v>1</v>
      </c>
      <c r="H36" s="8"/>
      <c r="I36" s="8"/>
      <c r="J36" s="8"/>
      <c r="K36" s="8"/>
    </row>
    <row r="37" spans="1:11" ht="12.75">
      <c r="A37" s="7" t="s">
        <v>526</v>
      </c>
      <c r="B37" s="8">
        <v>11</v>
      </c>
      <c r="C37" s="8">
        <v>49</v>
      </c>
      <c r="D37" s="9">
        <f t="shared" si="0"/>
        <v>4.454545454545454</v>
      </c>
      <c r="E37" s="1">
        <v>16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9</v>
      </c>
      <c r="C38" s="8">
        <v>24</v>
      </c>
      <c r="D38" s="9">
        <f t="shared" si="0"/>
        <v>2.6666666666666665</v>
      </c>
      <c r="E38" s="1">
        <v>6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528</v>
      </c>
      <c r="B39" s="8">
        <v>5</v>
      </c>
      <c r="C39" s="8">
        <v>13</v>
      </c>
      <c r="D39" s="9">
        <f t="shared" si="0"/>
        <v>2.6</v>
      </c>
      <c r="E39" s="1">
        <v>5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529</v>
      </c>
      <c r="B40" s="8">
        <v>4</v>
      </c>
      <c r="C40" s="8">
        <v>4</v>
      </c>
      <c r="D40" s="9">
        <f t="shared" si="0"/>
        <v>1</v>
      </c>
      <c r="E40" s="1">
        <v>3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530</v>
      </c>
      <c r="B41" s="8">
        <v>2</v>
      </c>
      <c r="C41" s="8">
        <v>4</v>
      </c>
      <c r="D41" s="9">
        <f t="shared" si="0"/>
        <v>2</v>
      </c>
      <c r="E41" s="1">
        <v>2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5" t="s">
        <v>8</v>
      </c>
      <c r="B42" s="6">
        <f>SUM(B36:B41)</f>
        <v>39</v>
      </c>
      <c r="C42" s="6">
        <f>SUM(C36:C41)</f>
        <v>163</v>
      </c>
      <c r="D42" s="15">
        <f t="shared" si="0"/>
        <v>4.17948717948718</v>
      </c>
      <c r="E42" s="6">
        <v>50</v>
      </c>
      <c r="F42" s="6">
        <f>SUM(F36:F41)</f>
        <v>0</v>
      </c>
      <c r="G42" s="6">
        <f>SUM(G36:G41)</f>
        <v>1</v>
      </c>
      <c r="H42" s="6"/>
      <c r="I42" s="6"/>
      <c r="J42" s="6"/>
      <c r="K42" s="6"/>
    </row>
    <row r="43" spans="1:11" ht="12.75">
      <c r="A43" s="5" t="s">
        <v>109</v>
      </c>
      <c r="B43" s="6">
        <f>C19</f>
        <v>28</v>
      </c>
      <c r="C43" s="6">
        <f>C20</f>
        <v>219</v>
      </c>
      <c r="D43" s="15">
        <f t="shared" si="0"/>
        <v>7.821428571428571</v>
      </c>
      <c r="E43" s="6" t="s">
        <v>531</v>
      </c>
      <c r="F43" s="6">
        <v>3</v>
      </c>
      <c r="G43" s="6">
        <v>3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529</v>
      </c>
      <c r="B46" s="8">
        <v>5</v>
      </c>
      <c r="C46" s="8">
        <v>13</v>
      </c>
      <c r="D46" s="8">
        <v>1</v>
      </c>
      <c r="E46" s="10">
        <f>SUM(B46)/(C46)</f>
        <v>0.38461538461538464</v>
      </c>
      <c r="F46" s="8">
        <v>30</v>
      </c>
      <c r="G46" s="16">
        <f>SUM(F46)/(C46)</f>
        <v>2.3076923076923075</v>
      </c>
      <c r="H46" s="8">
        <v>0</v>
      </c>
      <c r="I46" s="1">
        <v>8</v>
      </c>
      <c r="J46" s="8">
        <v>0</v>
      </c>
      <c r="K46" s="8"/>
    </row>
    <row r="47" spans="1:11" ht="12.75">
      <c r="A47" s="5" t="s">
        <v>8</v>
      </c>
      <c r="B47" s="6">
        <f>SUM(B46:B46)</f>
        <v>5</v>
      </c>
      <c r="C47" s="6">
        <f>SUM(C46:C46)</f>
        <v>13</v>
      </c>
      <c r="D47" s="6">
        <f>SUM(D46:D46)</f>
        <v>1</v>
      </c>
      <c r="E47" s="17">
        <f>SUM(B47)/(C47)</f>
        <v>0.38461538461538464</v>
      </c>
      <c r="F47" s="6">
        <f>SUM(F46:F46)</f>
        <v>30</v>
      </c>
      <c r="G47" s="18">
        <f>SUM(F47)/(C47)</f>
        <v>2.3076923076923075</v>
      </c>
      <c r="H47" s="6">
        <f>SUM(H46:H46)</f>
        <v>0</v>
      </c>
      <c r="I47" s="6">
        <v>8</v>
      </c>
      <c r="J47" s="6">
        <v>0</v>
      </c>
      <c r="K47" s="6"/>
    </row>
    <row r="48" spans="1:11" ht="12.75">
      <c r="A48" s="5" t="s">
        <v>109</v>
      </c>
      <c r="B48" s="6">
        <f>C23</f>
        <v>7</v>
      </c>
      <c r="C48" s="6">
        <f>C24</f>
        <v>12</v>
      </c>
      <c r="D48" s="6">
        <f>C25</f>
        <v>0</v>
      </c>
      <c r="E48" s="17">
        <f>SUM(B48)/(C48)</f>
        <v>0.5833333333333334</v>
      </c>
      <c r="F48" s="6">
        <f>C21</f>
        <v>234</v>
      </c>
      <c r="G48" s="18">
        <f>SUM(F48)/(C48)</f>
        <v>19.5</v>
      </c>
      <c r="H48" s="6">
        <v>2</v>
      </c>
      <c r="I48" s="6" t="s">
        <v>534</v>
      </c>
      <c r="J48" s="6">
        <v>3</v>
      </c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 t="s">
        <v>539</v>
      </c>
      <c r="H50" s="6"/>
      <c r="I50" s="6"/>
      <c r="J50" s="6"/>
      <c r="K50" s="6"/>
    </row>
    <row r="51" spans="1:11" ht="12.75">
      <c r="A51" s="7" t="s">
        <v>525</v>
      </c>
      <c r="B51" s="8">
        <v>2</v>
      </c>
      <c r="C51" s="8">
        <v>6</v>
      </c>
      <c r="D51" s="9">
        <f aca="true" t="shared" si="1" ref="D51:D56">SUM(C51)/(B51)</f>
        <v>3</v>
      </c>
      <c r="E51" s="1">
        <v>3</v>
      </c>
      <c r="F51" s="8">
        <v>0</v>
      </c>
      <c r="G51" s="8">
        <v>0</v>
      </c>
      <c r="H51" s="8"/>
      <c r="I51" s="8"/>
      <c r="J51" s="8"/>
      <c r="K51" s="8"/>
    </row>
    <row r="52" spans="1:11" ht="12.75">
      <c r="A52" s="7" t="s">
        <v>532</v>
      </c>
      <c r="B52" s="8">
        <v>1</v>
      </c>
      <c r="C52" s="8">
        <v>8</v>
      </c>
      <c r="D52" s="9">
        <f t="shared" si="1"/>
        <v>8</v>
      </c>
      <c r="E52" s="1">
        <v>8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7" t="s">
        <v>533</v>
      </c>
      <c r="B53" s="8">
        <v>1</v>
      </c>
      <c r="C53" s="8">
        <v>8</v>
      </c>
      <c r="D53" s="9">
        <f t="shared" si="1"/>
        <v>8</v>
      </c>
      <c r="E53" s="1">
        <v>8</v>
      </c>
      <c r="F53" s="8">
        <v>0</v>
      </c>
      <c r="G53" s="8">
        <v>0</v>
      </c>
      <c r="H53" s="8"/>
      <c r="I53" s="8"/>
      <c r="J53" s="8"/>
      <c r="K53" s="8"/>
    </row>
    <row r="54" spans="1:11" ht="12.75">
      <c r="A54" s="7" t="s">
        <v>526</v>
      </c>
      <c r="B54" s="8">
        <v>1</v>
      </c>
      <c r="C54" s="8">
        <v>8</v>
      </c>
      <c r="D54" s="9">
        <f>SUM(C54)/(B54)</f>
        <v>8</v>
      </c>
      <c r="E54" s="1">
        <v>8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5" t="s">
        <v>8</v>
      </c>
      <c r="B55" s="6">
        <f>SUM(B51:B54)</f>
        <v>5</v>
      </c>
      <c r="C55" s="6">
        <f>SUM(C51:C54)</f>
        <v>30</v>
      </c>
      <c r="D55" s="15">
        <f t="shared" si="1"/>
        <v>6</v>
      </c>
      <c r="E55" s="6">
        <v>8</v>
      </c>
      <c r="F55" s="6">
        <f>SUM(F51:F54)</f>
        <v>0</v>
      </c>
      <c r="G55" s="6">
        <f>SUM(G51:G54)</f>
        <v>0</v>
      </c>
      <c r="H55" s="6"/>
      <c r="I55" s="6"/>
      <c r="J55" s="6"/>
      <c r="K55" s="14"/>
    </row>
    <row r="56" spans="1:11" ht="12.75">
      <c r="A56" s="5" t="s">
        <v>109</v>
      </c>
      <c r="B56" s="6">
        <f>C23</f>
        <v>7</v>
      </c>
      <c r="C56" s="6">
        <f>C21</f>
        <v>234</v>
      </c>
      <c r="D56" s="15">
        <f t="shared" si="1"/>
        <v>33.42857142857143</v>
      </c>
      <c r="E56" s="6" t="s">
        <v>534</v>
      </c>
      <c r="F56" s="6">
        <v>2</v>
      </c>
      <c r="G56" s="6">
        <v>3</v>
      </c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95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535</v>
      </c>
      <c r="B60" s="8">
        <v>0</v>
      </c>
      <c r="C60" s="8">
        <v>0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t="s">
        <v>525</v>
      </c>
      <c r="B61" s="8">
        <v>0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</row>
    <row r="62" spans="1:11" ht="12.75">
      <c r="A62" s="5" t="s">
        <v>8</v>
      </c>
      <c r="B62" s="6">
        <f aca="true" t="shared" si="2" ref="B62:H62">SUM(B60:B61)</f>
        <v>0</v>
      </c>
      <c r="C62" s="6">
        <f t="shared" si="2"/>
        <v>0</v>
      </c>
      <c r="D62" s="6">
        <f t="shared" si="2"/>
        <v>1</v>
      </c>
      <c r="E62" s="6">
        <f t="shared" si="2"/>
        <v>0</v>
      </c>
      <c r="F62" s="6">
        <f t="shared" si="2"/>
        <v>1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8</v>
      </c>
      <c r="J62" s="6"/>
      <c r="K62" s="14"/>
    </row>
    <row r="63" spans="1:11" ht="12.75">
      <c r="A63" s="5" t="s">
        <v>109</v>
      </c>
      <c r="B63" s="6">
        <f>F43</f>
        <v>3</v>
      </c>
      <c r="C63" s="6">
        <f>H48</f>
        <v>2</v>
      </c>
      <c r="D63" s="6">
        <f>SUM(F75)+(F80)+(F84)</f>
        <v>0</v>
      </c>
      <c r="E63" s="6">
        <v>5</v>
      </c>
      <c r="F63" s="6">
        <v>0</v>
      </c>
      <c r="G63" s="6">
        <f>E67</f>
        <v>0</v>
      </c>
      <c r="H63" s="6">
        <v>0</v>
      </c>
      <c r="I63" s="6">
        <f>SUM(B63*6)+(C63*6)+(D63*6)+(E63)+(F63*2)+(G63*3)+(H63*2)</f>
        <v>35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5" t="s">
        <v>8</v>
      </c>
      <c r="B66" s="6">
        <v>0</v>
      </c>
      <c r="C66" s="6">
        <v>0</v>
      </c>
      <c r="D66" s="17">
        <v>0</v>
      </c>
      <c r="E66" s="6">
        <v>0</v>
      </c>
      <c r="F66" s="6">
        <v>0</v>
      </c>
      <c r="G66" s="17">
        <v>0</v>
      </c>
      <c r="H66" s="6" t="s">
        <v>93</v>
      </c>
      <c r="I66" s="6">
        <f>SUM(B66)+(E66*3)</f>
        <v>0</v>
      </c>
      <c r="J66" s="19"/>
      <c r="K66" s="6"/>
    </row>
    <row r="67" spans="1:11" ht="12.75">
      <c r="A67" s="5" t="s">
        <v>109</v>
      </c>
      <c r="B67" s="6">
        <v>5</v>
      </c>
      <c r="C67" s="6">
        <v>5</v>
      </c>
      <c r="D67" s="17">
        <f>SUM(B67/C67)</f>
        <v>1</v>
      </c>
      <c r="E67" s="23">
        <v>0</v>
      </c>
      <c r="F67" s="23">
        <v>0</v>
      </c>
      <c r="G67" s="17">
        <v>0</v>
      </c>
      <c r="H67" s="6" t="s">
        <v>93</v>
      </c>
      <c r="I67" s="6">
        <f>SUM(B67)+(E67*3)</f>
        <v>5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73</v>
      </c>
      <c r="B69" s="6" t="s">
        <v>74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536</v>
      </c>
      <c r="B70" s="8">
        <v>2</v>
      </c>
      <c r="C70" s="8">
        <v>39</v>
      </c>
      <c r="D70" s="9">
        <f aca="true" t="shared" si="3" ref="D70:D75">SUM(C70)/(B70)</f>
        <v>19.5</v>
      </c>
      <c r="E70" s="1">
        <v>21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526</v>
      </c>
      <c r="B71" s="8">
        <v>2</v>
      </c>
      <c r="C71" s="8">
        <v>19</v>
      </c>
      <c r="D71" s="9">
        <f t="shared" si="3"/>
        <v>9.5</v>
      </c>
      <c r="E71" s="1">
        <v>12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530</v>
      </c>
      <c r="B72" s="8">
        <v>1</v>
      </c>
      <c r="C72" s="8">
        <v>6</v>
      </c>
      <c r="D72" s="9">
        <f t="shared" si="3"/>
        <v>6</v>
      </c>
      <c r="E72" s="1">
        <v>6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537</v>
      </c>
      <c r="B73" s="8">
        <v>1</v>
      </c>
      <c r="C73" s="8">
        <v>4</v>
      </c>
      <c r="D73" s="9">
        <f t="shared" si="3"/>
        <v>4</v>
      </c>
      <c r="E73" s="1">
        <v>4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SUM(B70:B73)</f>
        <v>6</v>
      </c>
      <c r="C74" s="6">
        <f>SUM(C70:C73)</f>
        <v>68</v>
      </c>
      <c r="D74" s="15">
        <f t="shared" si="3"/>
        <v>11.333333333333334</v>
      </c>
      <c r="E74" s="6">
        <v>21</v>
      </c>
      <c r="F74" s="6">
        <f>SUM(F70:F73)</f>
        <v>0</v>
      </c>
      <c r="G74" s="6"/>
      <c r="H74" s="6"/>
      <c r="I74" s="6"/>
      <c r="J74" s="6"/>
      <c r="K74" s="14"/>
    </row>
    <row r="75" spans="1:11" ht="12.75">
      <c r="A75" s="5" t="s">
        <v>109</v>
      </c>
      <c r="B75" s="6">
        <v>1</v>
      </c>
      <c r="C75" s="6">
        <v>8</v>
      </c>
      <c r="D75" s="15">
        <f t="shared" si="3"/>
        <v>8</v>
      </c>
      <c r="E75" s="6">
        <v>8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75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7" t="s">
        <v>526</v>
      </c>
      <c r="B78" s="8">
        <v>1</v>
      </c>
      <c r="C78" s="8">
        <v>2</v>
      </c>
      <c r="D78" s="9">
        <f>SUM(C78)/(B78)</f>
        <v>2</v>
      </c>
      <c r="E78" s="1">
        <v>2</v>
      </c>
      <c r="F78" s="8">
        <v>0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f>SUM(B78:B78)</f>
        <v>1</v>
      </c>
      <c r="C79" s="6">
        <f>SUM(C78:C78)</f>
        <v>2</v>
      </c>
      <c r="D79" s="15">
        <f>SUM(C79)/(B79)</f>
        <v>2</v>
      </c>
      <c r="E79" s="6">
        <v>2</v>
      </c>
      <c r="F79" s="6">
        <f>SUM(F78:F78)</f>
        <v>0</v>
      </c>
      <c r="G79" s="5"/>
      <c r="H79" s="5"/>
      <c r="I79" s="5"/>
      <c r="J79" s="5"/>
      <c r="K79" s="6"/>
    </row>
    <row r="80" spans="1:11" ht="12.75">
      <c r="A80" s="5" t="s">
        <v>109</v>
      </c>
      <c r="B80" s="6">
        <v>1</v>
      </c>
      <c r="C80" s="6">
        <v>16</v>
      </c>
      <c r="D80" s="15">
        <f>SUM(C80)/(B80)</f>
        <v>16</v>
      </c>
      <c r="E80" s="6">
        <v>16</v>
      </c>
      <c r="F80" s="6">
        <v>0</v>
      </c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76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v>0</v>
      </c>
      <c r="C83" s="6"/>
      <c r="D83" s="15"/>
      <c r="E83" s="6"/>
      <c r="F83" s="6">
        <v>0</v>
      </c>
      <c r="G83" s="12"/>
      <c r="H83" s="12"/>
      <c r="I83" s="12"/>
      <c r="J83" s="12"/>
      <c r="K83" s="14"/>
    </row>
    <row r="84" spans="1:11" ht="12.75">
      <c r="A84" s="5" t="s">
        <v>109</v>
      </c>
      <c r="B84" s="6">
        <v>1</v>
      </c>
      <c r="C84" s="6">
        <v>0</v>
      </c>
      <c r="D84" s="15">
        <f>SUM(C84)/(B84)</f>
        <v>0</v>
      </c>
      <c r="E84" s="6">
        <v>0</v>
      </c>
      <c r="F84" s="6">
        <v>0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77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538</v>
      </c>
      <c r="B87" s="8">
        <v>4</v>
      </c>
      <c r="C87" s="8">
        <v>136</v>
      </c>
      <c r="D87" s="9">
        <f>SUM(C87)/(B87)</f>
        <v>34</v>
      </c>
      <c r="E87" s="1">
        <v>57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4</v>
      </c>
      <c r="C88" s="6">
        <f>SUM(C87:C87)</f>
        <v>136</v>
      </c>
      <c r="D88" s="15">
        <f>SUM(C88)/(B88)</f>
        <v>34</v>
      </c>
      <c r="E88" s="6" t="s">
        <v>93</v>
      </c>
      <c r="F88" s="6"/>
      <c r="G88" s="5"/>
      <c r="H88" s="5"/>
      <c r="I88" s="5"/>
      <c r="J88" s="5"/>
      <c r="K88" s="6"/>
    </row>
    <row r="89" spans="1:11" ht="12.75">
      <c r="A89" s="5" t="s">
        <v>109</v>
      </c>
      <c r="B89" s="6">
        <f>C26</f>
        <v>3</v>
      </c>
      <c r="C89" s="6">
        <f>C27</f>
        <v>70</v>
      </c>
      <c r="D89" s="15">
        <f>SUM(C89)/(B89)</f>
        <v>23.333333333333332</v>
      </c>
      <c r="E89" s="6" t="s">
        <v>93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80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7" customFormat="1" ht="12.75">
      <c r="A92" s="111" t="s">
        <v>517</v>
      </c>
      <c r="K92" s="8"/>
    </row>
    <row r="93" spans="1:11" s="7" customFormat="1" ht="12.75">
      <c r="A93" s="111" t="s">
        <v>518</v>
      </c>
      <c r="K93" s="8"/>
    </row>
    <row r="94" spans="1:11" s="7" customFormat="1" ht="12.75">
      <c r="A94" s="111" t="s">
        <v>519</v>
      </c>
      <c r="K94" s="8"/>
    </row>
    <row r="95" spans="1:11" s="7" customFormat="1" ht="12.75">
      <c r="A95" s="111" t="s">
        <v>520</v>
      </c>
      <c r="K95" s="8"/>
    </row>
    <row r="96" spans="1:11" s="7" customFormat="1" ht="12.75">
      <c r="A96" s="111" t="s">
        <v>521</v>
      </c>
      <c r="K96" s="8"/>
    </row>
    <row r="97" spans="1:11" s="7" customFormat="1" ht="12.75">
      <c r="A97" s="111" t="s">
        <v>522</v>
      </c>
      <c r="K97" s="8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28" t="s">
        <v>67</v>
      </c>
      <c r="B99" s="29" t="s">
        <v>558</v>
      </c>
      <c r="C99" s="29" t="s">
        <v>89</v>
      </c>
      <c r="D99" s="29" t="s">
        <v>69</v>
      </c>
      <c r="E99" s="29" t="s">
        <v>68</v>
      </c>
      <c r="F99" s="29" t="s">
        <v>545</v>
      </c>
      <c r="G99" s="29" t="s">
        <v>70</v>
      </c>
      <c r="H99" s="29" t="s">
        <v>71</v>
      </c>
      <c r="I99" s="29" t="s">
        <v>546</v>
      </c>
      <c r="J99" s="29" t="s">
        <v>81</v>
      </c>
      <c r="K99" s="44"/>
    </row>
    <row r="100" spans="1:11" ht="12.75">
      <c r="A100" s="112" t="s">
        <v>528</v>
      </c>
      <c r="B100" s="1">
        <v>3</v>
      </c>
      <c r="C100" s="1">
        <v>5</v>
      </c>
      <c r="D100" s="1">
        <v>0</v>
      </c>
      <c r="E100" s="1">
        <v>0</v>
      </c>
      <c r="F100" s="1">
        <f aca="true" t="shared" si="4" ref="F100:F118">SUM(B100:E100)</f>
        <v>8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112" t="s">
        <v>547</v>
      </c>
      <c r="B101" s="1">
        <v>5</v>
      </c>
      <c r="C101" s="1">
        <v>2</v>
      </c>
      <c r="D101" s="1">
        <v>0</v>
      </c>
      <c r="E101" s="1">
        <v>0</v>
      </c>
      <c r="F101" s="1">
        <f t="shared" si="4"/>
        <v>7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112" t="s">
        <v>538</v>
      </c>
      <c r="B102" s="1">
        <v>4</v>
      </c>
      <c r="C102" s="1">
        <v>2</v>
      </c>
      <c r="D102" s="1">
        <v>0</v>
      </c>
      <c r="E102" s="1">
        <v>0</v>
      </c>
      <c r="F102" s="1">
        <f t="shared" si="4"/>
        <v>6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112" t="s">
        <v>532</v>
      </c>
      <c r="B103" s="1">
        <v>5</v>
      </c>
      <c r="C103" s="1">
        <v>1</v>
      </c>
      <c r="D103" s="1">
        <v>0</v>
      </c>
      <c r="E103" s="1">
        <v>0</v>
      </c>
      <c r="F103" s="1">
        <f t="shared" si="4"/>
        <v>6</v>
      </c>
      <c r="G103" s="8">
        <v>0</v>
      </c>
      <c r="H103" s="8">
        <v>0</v>
      </c>
      <c r="I103" s="8">
        <v>1</v>
      </c>
      <c r="J103" s="8">
        <v>0</v>
      </c>
      <c r="K103" s="1"/>
    </row>
    <row r="104" spans="1:11" ht="12.75">
      <c r="A104" s="112" t="s">
        <v>525</v>
      </c>
      <c r="B104" s="1">
        <v>1</v>
      </c>
      <c r="C104" s="1">
        <v>3</v>
      </c>
      <c r="D104" s="1">
        <v>0</v>
      </c>
      <c r="E104" s="1">
        <v>0</v>
      </c>
      <c r="F104" s="1">
        <f t="shared" si="4"/>
        <v>4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112" t="s">
        <v>548</v>
      </c>
      <c r="B105" s="1">
        <v>1</v>
      </c>
      <c r="C105" s="1">
        <v>3</v>
      </c>
      <c r="D105" s="1">
        <v>0</v>
      </c>
      <c r="E105" s="1">
        <v>0</v>
      </c>
      <c r="F105" s="1">
        <f t="shared" si="4"/>
        <v>4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112" t="s">
        <v>549</v>
      </c>
      <c r="B106" s="1">
        <v>0</v>
      </c>
      <c r="C106" s="1">
        <v>3</v>
      </c>
      <c r="D106" s="1">
        <v>0</v>
      </c>
      <c r="E106" s="1">
        <v>0</v>
      </c>
      <c r="F106" s="1">
        <f t="shared" si="4"/>
        <v>3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112" t="s">
        <v>550</v>
      </c>
      <c r="B107" s="1">
        <v>1</v>
      </c>
      <c r="C107" s="1">
        <v>0</v>
      </c>
      <c r="D107" s="1">
        <v>1</v>
      </c>
      <c r="E107" s="1">
        <v>0</v>
      </c>
      <c r="F107" s="1">
        <f t="shared" si="4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112" t="s">
        <v>551</v>
      </c>
      <c r="B108" s="1">
        <v>1</v>
      </c>
      <c r="C108" s="1">
        <v>1</v>
      </c>
      <c r="D108" s="1">
        <v>0</v>
      </c>
      <c r="E108" s="1">
        <v>0</v>
      </c>
      <c r="F108" s="1">
        <f t="shared" si="4"/>
        <v>2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112" t="s">
        <v>533</v>
      </c>
      <c r="B109" s="1">
        <v>1</v>
      </c>
      <c r="C109" s="1">
        <v>1</v>
      </c>
      <c r="D109" s="1">
        <v>0</v>
      </c>
      <c r="E109" s="1">
        <v>0</v>
      </c>
      <c r="F109" s="1">
        <f t="shared" si="4"/>
        <v>2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112" t="s">
        <v>552</v>
      </c>
      <c r="B110" s="1">
        <v>0</v>
      </c>
      <c r="C110" s="1">
        <v>2</v>
      </c>
      <c r="D110" s="1">
        <v>0</v>
      </c>
      <c r="E110" s="1">
        <v>0</v>
      </c>
      <c r="F110" s="1">
        <f t="shared" si="4"/>
        <v>2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112" t="s">
        <v>553</v>
      </c>
      <c r="B111" s="1">
        <v>0</v>
      </c>
      <c r="C111" s="1">
        <v>2</v>
      </c>
      <c r="D111" s="1">
        <v>0</v>
      </c>
      <c r="E111" s="1">
        <v>0</v>
      </c>
      <c r="F111" s="1">
        <f t="shared" si="4"/>
        <v>2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112" t="s">
        <v>530</v>
      </c>
      <c r="B112" s="1">
        <v>1</v>
      </c>
      <c r="C112" s="1">
        <v>0</v>
      </c>
      <c r="D112" s="1">
        <v>1</v>
      </c>
      <c r="E112" s="1">
        <v>0</v>
      </c>
      <c r="F112" s="1">
        <f t="shared" si="4"/>
        <v>2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112" t="s">
        <v>554</v>
      </c>
      <c r="B113" s="1">
        <v>1</v>
      </c>
      <c r="C113" s="1">
        <v>1</v>
      </c>
      <c r="D113" s="1">
        <v>0</v>
      </c>
      <c r="E113" s="1">
        <v>0</v>
      </c>
      <c r="F113" s="1">
        <f t="shared" si="4"/>
        <v>2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112" t="s">
        <v>555</v>
      </c>
      <c r="B114" s="1">
        <v>0</v>
      </c>
      <c r="C114" s="1">
        <v>2</v>
      </c>
      <c r="D114" s="1">
        <v>0</v>
      </c>
      <c r="E114" s="1">
        <v>0</v>
      </c>
      <c r="F114" s="1">
        <f t="shared" si="4"/>
        <v>2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112" t="s">
        <v>537</v>
      </c>
      <c r="B115" s="1">
        <v>0</v>
      </c>
      <c r="C115" s="1">
        <v>1</v>
      </c>
      <c r="D115" s="1">
        <v>0</v>
      </c>
      <c r="E115" s="1">
        <v>0</v>
      </c>
      <c r="F115" s="1">
        <f t="shared" si="4"/>
        <v>1</v>
      </c>
      <c r="G115" s="8">
        <v>0</v>
      </c>
      <c r="H115" s="8">
        <v>0</v>
      </c>
      <c r="I115" s="8">
        <v>1</v>
      </c>
      <c r="J115" s="8">
        <v>0</v>
      </c>
      <c r="K115" s="1"/>
    </row>
    <row r="116" spans="1:11" ht="12.75">
      <c r="A116" s="112" t="s">
        <v>535</v>
      </c>
      <c r="B116" s="1">
        <v>0</v>
      </c>
      <c r="C116" s="1">
        <v>1</v>
      </c>
      <c r="D116" s="1">
        <v>0</v>
      </c>
      <c r="E116" s="1">
        <v>0</v>
      </c>
      <c r="F116" s="1">
        <f t="shared" si="4"/>
        <v>1</v>
      </c>
      <c r="G116" s="8">
        <v>0</v>
      </c>
      <c r="H116" s="8">
        <v>1</v>
      </c>
      <c r="I116" s="8">
        <v>0</v>
      </c>
      <c r="J116" s="8">
        <v>0</v>
      </c>
      <c r="K116" s="1"/>
    </row>
    <row r="117" spans="1:11" ht="12.75">
      <c r="A117" s="112" t="s">
        <v>556</v>
      </c>
      <c r="B117" s="1">
        <v>1</v>
      </c>
      <c r="C117" s="1">
        <v>0</v>
      </c>
      <c r="D117" s="1">
        <v>0</v>
      </c>
      <c r="E117" s="1">
        <v>0</v>
      </c>
      <c r="F117" s="1">
        <f t="shared" si="4"/>
        <v>1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112" t="s">
        <v>557</v>
      </c>
      <c r="B118" s="1">
        <v>1</v>
      </c>
      <c r="C118" s="1">
        <v>0</v>
      </c>
      <c r="D118" s="1">
        <v>0</v>
      </c>
      <c r="E118" s="1">
        <v>0</v>
      </c>
      <c r="F118" s="1">
        <f t="shared" si="4"/>
        <v>1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/>
      <c r="B119" s="8">
        <v>0</v>
      </c>
      <c r="C119" s="8">
        <v>0</v>
      </c>
      <c r="D119" s="8">
        <f>SUM(B119:C119)</f>
        <v>0</v>
      </c>
      <c r="E119" s="8">
        <v>0</v>
      </c>
      <c r="F119" s="8">
        <f>SUM(B119:E119)</f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/>
      <c r="B120" s="8">
        <v>0</v>
      </c>
      <c r="C120" s="8">
        <v>0</v>
      </c>
      <c r="D120" s="8">
        <f>SUM(B120:C120)</f>
        <v>0</v>
      </c>
      <c r="E120" s="8">
        <v>0</v>
      </c>
      <c r="F120" s="8">
        <f>SUM(B120:E120)</f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/>
      <c r="B121" s="8">
        <v>0</v>
      </c>
      <c r="C121" s="8">
        <v>0</v>
      </c>
      <c r="D121" s="8">
        <f>SUM(B121:C121)</f>
        <v>0</v>
      </c>
      <c r="E121" s="8">
        <v>0</v>
      </c>
      <c r="F121" s="8">
        <f>SUM(B121:E121)</f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s="57" customFormat="1" ht="12.75">
      <c r="A122" s="28" t="s">
        <v>8</v>
      </c>
      <c r="B122" s="29">
        <f>SUM(B100:B121)</f>
        <v>26</v>
      </c>
      <c r="C122" s="29">
        <f>SUM(C100:C121)</f>
        <v>30</v>
      </c>
      <c r="D122" s="29">
        <f>SUM(D100:D121)</f>
        <v>2</v>
      </c>
      <c r="E122" s="29">
        <f>SUM(E100:E121)</f>
        <v>0</v>
      </c>
      <c r="F122" s="6">
        <f>SUM(B122:E122)</f>
        <v>58</v>
      </c>
      <c r="G122" s="29">
        <f>SUM(G100:G121)</f>
        <v>0</v>
      </c>
      <c r="H122" s="29">
        <f>SUM(H100:H121)</f>
        <v>1</v>
      </c>
      <c r="I122" s="29">
        <f>SUM(I100:I121)</f>
        <v>2</v>
      </c>
      <c r="J122" s="29">
        <f>SUM(J100:J121)</f>
        <v>0</v>
      </c>
      <c r="K122" s="78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49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4.28125" style="0" customWidth="1"/>
  </cols>
  <sheetData>
    <row r="1" spans="1:10" ht="18.75">
      <c r="A1" s="2" t="s">
        <v>363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94</v>
      </c>
      <c r="B4" s="1">
        <v>0</v>
      </c>
      <c r="C4" s="1">
        <v>7</v>
      </c>
      <c r="D4" s="1">
        <v>0</v>
      </c>
      <c r="E4" s="1">
        <v>10</v>
      </c>
      <c r="F4" s="1"/>
      <c r="G4" s="1"/>
      <c r="H4" s="1">
        <f>SUM(B4:G4)</f>
        <v>17</v>
      </c>
      <c r="I4" s="24"/>
      <c r="J4" s="1"/>
    </row>
    <row r="5" spans="1:10" ht="12.75">
      <c r="A5" t="s">
        <v>10</v>
      </c>
      <c r="B5" s="1">
        <v>0</v>
      </c>
      <c r="C5" s="1">
        <v>7</v>
      </c>
      <c r="D5" s="1">
        <v>0</v>
      </c>
      <c r="E5" s="1">
        <v>0</v>
      </c>
      <c r="F5" s="1"/>
      <c r="G5" s="1"/>
      <c r="H5" s="1">
        <f>SUM(B5:G5)</f>
        <v>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92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11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7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7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1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0.14285714285714285</v>
      </c>
      <c r="C14" s="10">
        <f>SUM(C13/C12)</f>
        <v>0.4166666666666667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0.25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44</v>
      </c>
      <c r="C18" s="8">
        <f>SUM(C19)+(C24)</f>
        <v>54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33</v>
      </c>
      <c r="C19" s="8">
        <v>33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137</v>
      </c>
      <c r="C20" s="8">
        <v>122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82</v>
      </c>
      <c r="C21" s="8">
        <v>165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219</v>
      </c>
      <c r="C22" s="8">
        <f>SUM(C20)+(C21)</f>
        <v>287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11</v>
      </c>
      <c r="C24" s="8">
        <v>21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136</v>
      </c>
      <c r="C27" s="8">
        <v>121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45.333333333333336</v>
      </c>
      <c r="C28" s="9">
        <f>SUM(C27/C26)</f>
        <v>40.333333333333336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35</v>
      </c>
      <c r="C32" s="8">
        <v>10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564</v>
      </c>
      <c r="C33" s="47" t="s">
        <v>565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15</v>
      </c>
      <c r="C36" s="8">
        <v>125</v>
      </c>
      <c r="D36" s="9">
        <f aca="true" t="shared" si="0" ref="D36:D44">SUM(C36)/(B36)</f>
        <v>8.333333333333334</v>
      </c>
      <c r="E36" s="1">
        <v>38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532</v>
      </c>
      <c r="B37" s="8">
        <v>1</v>
      </c>
      <c r="C37" s="8">
        <v>18</v>
      </c>
      <c r="D37" s="9">
        <f t="shared" si="0"/>
        <v>18</v>
      </c>
      <c r="E37" s="1">
        <v>18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3</v>
      </c>
      <c r="C38" s="8">
        <v>13</v>
      </c>
      <c r="D38" s="9">
        <f t="shared" si="0"/>
        <v>4.333333333333333</v>
      </c>
      <c r="E38" s="1">
        <v>16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530</v>
      </c>
      <c r="B39" s="8">
        <v>7</v>
      </c>
      <c r="C39" s="8">
        <v>7</v>
      </c>
      <c r="D39" s="9">
        <f t="shared" si="0"/>
        <v>1</v>
      </c>
      <c r="E39" s="1">
        <v>3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528</v>
      </c>
      <c r="B40" s="8">
        <v>1</v>
      </c>
      <c r="C40" s="8">
        <v>-1</v>
      </c>
      <c r="D40" s="9">
        <f t="shared" si="0"/>
        <v>-1</v>
      </c>
      <c r="E40" s="1">
        <v>-1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529</v>
      </c>
      <c r="B41" s="8">
        <v>4</v>
      </c>
      <c r="C41" s="8">
        <v>-22</v>
      </c>
      <c r="D41" s="9">
        <f t="shared" si="0"/>
        <v>-5.5</v>
      </c>
      <c r="E41" s="1">
        <v>-2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7" t="s">
        <v>87</v>
      </c>
      <c r="B42" s="8">
        <v>2</v>
      </c>
      <c r="C42" s="8">
        <v>-3</v>
      </c>
      <c r="D42" s="9">
        <f t="shared" si="0"/>
        <v>-1.5</v>
      </c>
      <c r="E42" s="1" t="s">
        <v>566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5" t="s">
        <v>8</v>
      </c>
      <c r="B43" s="6">
        <f>SUM(B36:B42)</f>
        <v>33</v>
      </c>
      <c r="C43" s="6">
        <f>SUM(C36:C42)</f>
        <v>137</v>
      </c>
      <c r="D43" s="15">
        <f t="shared" si="0"/>
        <v>4.151515151515151</v>
      </c>
      <c r="E43" s="6">
        <v>38</v>
      </c>
      <c r="F43" s="6">
        <f>SUM(F36:F42)</f>
        <v>1</v>
      </c>
      <c r="G43" s="6">
        <f>SUM(G36:G42)</f>
        <v>2</v>
      </c>
      <c r="H43" s="6"/>
      <c r="I43" s="6"/>
      <c r="J43" s="6"/>
      <c r="K43" s="6"/>
    </row>
    <row r="44" spans="1:11" ht="12.75">
      <c r="A44" s="5" t="s">
        <v>94</v>
      </c>
      <c r="B44" s="6">
        <f>C19</f>
        <v>33</v>
      </c>
      <c r="C44" s="6">
        <f>C20</f>
        <v>122</v>
      </c>
      <c r="D44" s="15">
        <f t="shared" si="0"/>
        <v>3.696969696969697</v>
      </c>
      <c r="E44" s="6">
        <v>20</v>
      </c>
      <c r="F44" s="6">
        <v>0</v>
      </c>
      <c r="G44" s="6">
        <v>1</v>
      </c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 t="s">
        <v>539</v>
      </c>
      <c r="K46" s="6"/>
    </row>
    <row r="47" spans="1:11" ht="12.75">
      <c r="A47" s="7" t="s">
        <v>529</v>
      </c>
      <c r="B47" s="8">
        <v>6</v>
      </c>
      <c r="C47" s="8">
        <v>11</v>
      </c>
      <c r="D47" s="8">
        <v>1</v>
      </c>
      <c r="E47" s="10">
        <f>SUM(B47)/(C47)</f>
        <v>0.5454545454545454</v>
      </c>
      <c r="F47" s="8">
        <v>82</v>
      </c>
      <c r="G47" s="16">
        <f>SUM(F47)/(C47)</f>
        <v>7.454545454545454</v>
      </c>
      <c r="H47" s="8">
        <v>0</v>
      </c>
      <c r="I47" s="1">
        <v>25</v>
      </c>
      <c r="J47" s="8">
        <v>2</v>
      </c>
      <c r="K47" s="8"/>
    </row>
    <row r="48" spans="1:11" ht="12.75">
      <c r="A48" s="5" t="s">
        <v>8</v>
      </c>
      <c r="B48" s="6">
        <f>SUM(B47:B47)</f>
        <v>6</v>
      </c>
      <c r="C48" s="6">
        <f>SUM(C47:C47)</f>
        <v>11</v>
      </c>
      <c r="D48" s="6">
        <f>SUM(D47:D47)</f>
        <v>1</v>
      </c>
      <c r="E48" s="17">
        <f>SUM(B48)/(C48)</f>
        <v>0.5454545454545454</v>
      </c>
      <c r="F48" s="6">
        <f>SUM(F47:F47)</f>
        <v>82</v>
      </c>
      <c r="G48" s="18">
        <f>SUM(F48)/(C48)</f>
        <v>7.454545454545454</v>
      </c>
      <c r="H48" s="6">
        <f>SUM(H47:H47)</f>
        <v>0</v>
      </c>
      <c r="I48" s="6">
        <v>25</v>
      </c>
      <c r="J48" s="6">
        <v>2</v>
      </c>
      <c r="K48" s="6"/>
    </row>
    <row r="49" spans="1:11" ht="12.75">
      <c r="A49" s="5" t="s">
        <v>94</v>
      </c>
      <c r="B49" s="6">
        <f>C23</f>
        <v>14</v>
      </c>
      <c r="C49" s="6">
        <f>C24</f>
        <v>21</v>
      </c>
      <c r="D49" s="6">
        <f>C25</f>
        <v>2</v>
      </c>
      <c r="E49" s="17">
        <f>SUM(B49)/(C49)</f>
        <v>0.6666666666666666</v>
      </c>
      <c r="F49" s="6">
        <f>C21</f>
        <v>165</v>
      </c>
      <c r="G49" s="18">
        <f>SUM(F49)/(C49)</f>
        <v>7.857142857142857</v>
      </c>
      <c r="H49" s="6">
        <v>0</v>
      </c>
      <c r="I49" s="6">
        <v>48</v>
      </c>
      <c r="J49" s="6">
        <v>2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539</v>
      </c>
      <c r="H51" s="6"/>
      <c r="I51" s="6"/>
      <c r="J51" s="6"/>
      <c r="K51" s="6"/>
    </row>
    <row r="52" spans="1:11" ht="12.75">
      <c r="A52" s="7" t="s">
        <v>526</v>
      </c>
      <c r="B52" s="8">
        <v>1</v>
      </c>
      <c r="C52" s="8">
        <v>30</v>
      </c>
      <c r="D52" s="9">
        <f aca="true" t="shared" si="1" ref="D52:D59">SUM(C52)/(B52)</f>
        <v>30</v>
      </c>
      <c r="E52" s="1">
        <v>25</v>
      </c>
      <c r="F52" s="8">
        <v>0</v>
      </c>
      <c r="G52" s="8">
        <v>1</v>
      </c>
      <c r="H52" s="22" t="s">
        <v>569</v>
      </c>
      <c r="I52" s="8"/>
      <c r="J52" s="8"/>
      <c r="K52" s="8"/>
    </row>
    <row r="53" spans="1:11" ht="12.75">
      <c r="A53" s="7" t="s">
        <v>572</v>
      </c>
      <c r="B53" s="8">
        <v>1</v>
      </c>
      <c r="C53" s="8">
        <v>20</v>
      </c>
      <c r="D53" s="9">
        <f t="shared" si="1"/>
        <v>20</v>
      </c>
      <c r="E53" s="1">
        <v>20</v>
      </c>
      <c r="F53" s="8">
        <v>0</v>
      </c>
      <c r="G53" s="8">
        <v>1</v>
      </c>
      <c r="I53" s="8"/>
      <c r="J53" s="8"/>
      <c r="K53" s="8"/>
    </row>
    <row r="54" spans="1:11" ht="12.75">
      <c r="A54" s="7" t="s">
        <v>567</v>
      </c>
      <c r="B54" s="8">
        <v>1</v>
      </c>
      <c r="C54" s="8">
        <v>10</v>
      </c>
      <c r="D54" s="9">
        <f t="shared" si="1"/>
        <v>10</v>
      </c>
      <c r="E54" s="1">
        <v>10</v>
      </c>
      <c r="F54" s="8">
        <v>0</v>
      </c>
      <c r="G54" s="8">
        <v>0</v>
      </c>
      <c r="H54" s="22"/>
      <c r="I54" s="8"/>
      <c r="J54" s="8"/>
      <c r="K54" s="8"/>
    </row>
    <row r="55" spans="1:11" ht="12.75">
      <c r="A55" s="7" t="s">
        <v>530</v>
      </c>
      <c r="B55" s="8">
        <v>1</v>
      </c>
      <c r="C55" s="8">
        <v>8</v>
      </c>
      <c r="D55" s="9">
        <f t="shared" si="1"/>
        <v>8</v>
      </c>
      <c r="E55" s="1">
        <v>8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7" t="s">
        <v>533</v>
      </c>
      <c r="B56" s="8">
        <v>1</v>
      </c>
      <c r="C56" s="8">
        <v>8</v>
      </c>
      <c r="D56" s="9">
        <f t="shared" si="1"/>
        <v>8</v>
      </c>
      <c r="E56" s="1">
        <v>8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7" t="s">
        <v>532</v>
      </c>
      <c r="B57" s="8">
        <v>1</v>
      </c>
      <c r="C57" s="8">
        <v>6</v>
      </c>
      <c r="D57" s="9">
        <f t="shared" si="1"/>
        <v>6</v>
      </c>
      <c r="E57" s="1">
        <v>6</v>
      </c>
      <c r="F57" s="8">
        <v>0</v>
      </c>
      <c r="G57" s="8">
        <v>0</v>
      </c>
      <c r="H57" s="8"/>
      <c r="I57" s="8"/>
      <c r="J57" s="8"/>
      <c r="K57" s="8"/>
    </row>
    <row r="58" spans="1:11" ht="12.75">
      <c r="A58" s="5" t="s">
        <v>8</v>
      </c>
      <c r="B58" s="6">
        <f>SUM(B52:B57)</f>
        <v>6</v>
      </c>
      <c r="C58" s="6">
        <f>SUM(C52:C57)</f>
        <v>82</v>
      </c>
      <c r="D58" s="15">
        <f t="shared" si="1"/>
        <v>13.666666666666666</v>
      </c>
      <c r="E58" s="6">
        <v>25</v>
      </c>
      <c r="F58" s="6">
        <f>SUM(F52:F57)</f>
        <v>0</v>
      </c>
      <c r="G58" s="6">
        <f>SUM(G52:G57)</f>
        <v>2</v>
      </c>
      <c r="H58" s="6"/>
      <c r="I58" s="6"/>
      <c r="J58" s="6"/>
      <c r="K58" s="14"/>
    </row>
    <row r="59" spans="1:11" ht="12.75">
      <c r="A59" s="5" t="s">
        <v>94</v>
      </c>
      <c r="B59" s="6">
        <f>C23</f>
        <v>14</v>
      </c>
      <c r="C59" s="6">
        <f>C21</f>
        <v>165</v>
      </c>
      <c r="D59" s="15">
        <f t="shared" si="1"/>
        <v>11.785714285714286</v>
      </c>
      <c r="E59" s="6">
        <v>48</v>
      </c>
      <c r="F59" s="6">
        <v>0</v>
      </c>
      <c r="G59" s="6">
        <v>2</v>
      </c>
      <c r="H59" s="6"/>
      <c r="I59" s="6"/>
      <c r="J59" s="6"/>
      <c r="K59" s="14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</row>
    <row r="61" spans="1:11" ht="12.75">
      <c r="A61" s="5"/>
      <c r="B61" s="6" t="s">
        <v>42</v>
      </c>
      <c r="C61" s="6" t="s">
        <v>42</v>
      </c>
      <c r="D61" s="6" t="s">
        <v>42</v>
      </c>
      <c r="E61" s="6"/>
      <c r="F61" s="6"/>
      <c r="G61" s="6"/>
      <c r="H61" s="6"/>
      <c r="I61" s="6"/>
      <c r="J61" s="6"/>
      <c r="K61" s="14"/>
    </row>
    <row r="62" spans="1:11" ht="12.75">
      <c r="A62" s="5" t="s">
        <v>50</v>
      </c>
      <c r="B62" s="6" t="s">
        <v>51</v>
      </c>
      <c r="C62" s="6" t="s">
        <v>49</v>
      </c>
      <c r="D62" s="6" t="s">
        <v>95</v>
      </c>
      <c r="E62" s="6" t="s">
        <v>53</v>
      </c>
      <c r="F62" s="6" t="s">
        <v>54</v>
      </c>
      <c r="G62" s="6" t="s">
        <v>55</v>
      </c>
      <c r="H62" s="6" t="s">
        <v>56</v>
      </c>
      <c r="I62" s="6" t="s">
        <v>57</v>
      </c>
      <c r="J62" s="6"/>
      <c r="K62" s="14"/>
    </row>
    <row r="63" spans="1:11" ht="12.75">
      <c r="A63" s="7" t="s">
        <v>526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>SUM(B63*6)+(C63*6)+(D63*6)+(E63)+(F63*2)+(G63*3)+(H63*2)</f>
        <v>6</v>
      </c>
      <c r="J63" s="8"/>
      <c r="K63" s="8"/>
    </row>
    <row r="64" spans="1:11" ht="12.75">
      <c r="A64" t="s">
        <v>551</v>
      </c>
      <c r="B64" s="8">
        <v>0</v>
      </c>
      <c r="C64" s="8">
        <v>0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f>SUM(B64*6)+(C64*6)+(D64*6)+(E64)+(F64*2)+(G64*3)+(H64*2)</f>
        <v>1</v>
      </c>
      <c r="J64" s="8"/>
      <c r="K64" s="8"/>
    </row>
    <row r="65" spans="1:11" ht="12.75">
      <c r="A65" s="5" t="s">
        <v>8</v>
      </c>
      <c r="B65" s="6">
        <f aca="true" t="shared" si="2" ref="B65:H65">SUM(B63:B64)</f>
        <v>1</v>
      </c>
      <c r="C65" s="6">
        <f t="shared" si="2"/>
        <v>0</v>
      </c>
      <c r="D65" s="6">
        <f t="shared" si="2"/>
        <v>0</v>
      </c>
      <c r="E65" s="6">
        <f t="shared" si="2"/>
        <v>1</v>
      </c>
      <c r="F65" s="6">
        <f t="shared" si="2"/>
        <v>0</v>
      </c>
      <c r="G65" s="6">
        <f t="shared" si="2"/>
        <v>0</v>
      </c>
      <c r="H65" s="6">
        <f t="shared" si="2"/>
        <v>0</v>
      </c>
      <c r="I65" s="6">
        <f>SUM(B65*6)+(C65*6)+(D65*6)+(E65)+(F65*2)+(G65*3)+(H65*2)</f>
        <v>7</v>
      </c>
      <c r="J65" s="6"/>
      <c r="K65" s="14"/>
    </row>
    <row r="66" spans="1:11" ht="12.75">
      <c r="A66" s="5" t="s">
        <v>94</v>
      </c>
      <c r="B66" s="6">
        <v>2</v>
      </c>
      <c r="C66" s="6">
        <f>H49</f>
        <v>0</v>
      </c>
      <c r="D66" s="6">
        <f>SUM(F76)+(F80)+(F86)</f>
        <v>0</v>
      </c>
      <c r="E66" s="6">
        <f>B71</f>
        <v>2</v>
      </c>
      <c r="F66" s="6">
        <v>0</v>
      </c>
      <c r="G66" s="6">
        <f>E71</f>
        <v>1</v>
      </c>
      <c r="H66" s="6">
        <v>0</v>
      </c>
      <c r="I66" s="6">
        <f>SUM(B66*6)+(C66*6)+(D66*6)+(E66)+(F66*2)+(G66*3)+(H66*2)</f>
        <v>17</v>
      </c>
      <c r="J66" s="6"/>
      <c r="K66" s="14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ht="12.75">
      <c r="A68" s="5" t="s">
        <v>58</v>
      </c>
      <c r="B68" s="6" t="s">
        <v>59</v>
      </c>
      <c r="C68" s="6" t="s">
        <v>60</v>
      </c>
      <c r="D68" s="6" t="s">
        <v>46</v>
      </c>
      <c r="E68" s="6" t="s">
        <v>85</v>
      </c>
      <c r="F68" s="6" t="s">
        <v>61</v>
      </c>
      <c r="G68" s="6" t="s">
        <v>46</v>
      </c>
      <c r="H68" s="6" t="s">
        <v>41</v>
      </c>
      <c r="I68" s="6" t="s">
        <v>57</v>
      </c>
      <c r="J68" s="19" t="s">
        <v>72</v>
      </c>
      <c r="K68" s="14"/>
    </row>
    <row r="69" spans="1:11" ht="12.75">
      <c r="A69" s="7" t="s">
        <v>551</v>
      </c>
      <c r="B69" s="8">
        <v>1</v>
      </c>
      <c r="C69" s="8">
        <v>1</v>
      </c>
      <c r="D69" s="10">
        <f>SUM(B69/C69)</f>
        <v>1</v>
      </c>
      <c r="E69" s="20">
        <v>0</v>
      </c>
      <c r="F69" s="20">
        <v>0</v>
      </c>
      <c r="G69" s="17">
        <v>0</v>
      </c>
      <c r="H69" s="1" t="s">
        <v>93</v>
      </c>
      <c r="I69" s="8">
        <f>SUM(B69)+(E69*3)</f>
        <v>1</v>
      </c>
      <c r="J69" s="22"/>
      <c r="K69" s="8"/>
    </row>
    <row r="70" spans="1:11" ht="12.75">
      <c r="A70" s="5" t="s">
        <v>8</v>
      </c>
      <c r="B70" s="6">
        <f>SUM(B69:B69)</f>
        <v>1</v>
      </c>
      <c r="C70" s="6">
        <f>SUM(C69:C69)</f>
        <v>1</v>
      </c>
      <c r="D70" s="17">
        <f>SUM(B70/C70)</f>
        <v>1</v>
      </c>
      <c r="E70" s="6">
        <f>SUM(E69:E69)</f>
        <v>0</v>
      </c>
      <c r="F70" s="6">
        <f>SUM(F69:F69)</f>
        <v>0</v>
      </c>
      <c r="G70" s="17">
        <v>0</v>
      </c>
      <c r="H70" s="6" t="s">
        <v>93</v>
      </c>
      <c r="I70" s="6">
        <f>SUM(B70)+(E70*3)</f>
        <v>1</v>
      </c>
      <c r="J70" s="19"/>
      <c r="K70" s="6"/>
    </row>
    <row r="71" spans="1:11" ht="12.75">
      <c r="A71" s="5" t="s">
        <v>94</v>
      </c>
      <c r="B71" s="6">
        <v>2</v>
      </c>
      <c r="C71" s="6">
        <v>2</v>
      </c>
      <c r="D71" s="17">
        <f>SUM(B71/C71)</f>
        <v>1</v>
      </c>
      <c r="E71" s="23">
        <v>1</v>
      </c>
      <c r="F71" s="23">
        <v>2</v>
      </c>
      <c r="G71" s="17">
        <v>0</v>
      </c>
      <c r="H71" s="6">
        <v>30</v>
      </c>
      <c r="I71" s="6">
        <f>SUM(B71)+(E71*3)</f>
        <v>5</v>
      </c>
      <c r="J71" s="19" t="s">
        <v>568</v>
      </c>
      <c r="K71" s="6"/>
    </row>
    <row r="72" spans="1:11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5" t="s">
        <v>73</v>
      </c>
      <c r="B73" s="6" t="s">
        <v>74</v>
      </c>
      <c r="C73" s="6" t="s">
        <v>40</v>
      </c>
      <c r="D73" s="6" t="s">
        <v>9</v>
      </c>
      <c r="E73" s="6" t="s">
        <v>41</v>
      </c>
      <c r="F73" s="6" t="s">
        <v>42</v>
      </c>
      <c r="G73" s="6"/>
      <c r="H73" s="6"/>
      <c r="I73" s="6"/>
      <c r="J73" s="6"/>
      <c r="K73" s="6"/>
    </row>
    <row r="74" spans="1:11" ht="12.75">
      <c r="A74" s="7" t="s">
        <v>533</v>
      </c>
      <c r="B74" s="8">
        <v>2</v>
      </c>
      <c r="C74" s="8">
        <v>36</v>
      </c>
      <c r="D74" s="9">
        <f>SUM(C74)/(B74)</f>
        <v>18</v>
      </c>
      <c r="E74" s="1">
        <v>24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SUM(B74:B74)</f>
        <v>2</v>
      </c>
      <c r="C75" s="6">
        <f>SUM(C74:C74)</f>
        <v>36</v>
      </c>
      <c r="D75" s="15">
        <f>SUM(C75)/(B75)</f>
        <v>18</v>
      </c>
      <c r="E75" s="6">
        <v>24</v>
      </c>
      <c r="F75" s="6">
        <f>SUM(F74:F74)</f>
        <v>0</v>
      </c>
      <c r="G75" s="6"/>
      <c r="H75" s="6"/>
      <c r="I75" s="6"/>
      <c r="J75" s="6"/>
      <c r="K75" s="14"/>
    </row>
    <row r="76" spans="1:11" ht="12.75">
      <c r="A76" s="5" t="s">
        <v>94</v>
      </c>
      <c r="B76" s="6">
        <v>1</v>
      </c>
      <c r="C76" s="6">
        <v>12</v>
      </c>
      <c r="D76" s="15">
        <f>SUM(C76)/(B76)</f>
        <v>12</v>
      </c>
      <c r="E76" s="6">
        <v>12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64</v>
      </c>
      <c r="B78" s="6" t="s">
        <v>75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v>0</v>
      </c>
      <c r="C79" s="6"/>
      <c r="D79" s="15"/>
      <c r="E79" s="6"/>
      <c r="F79" s="6"/>
      <c r="G79" s="5"/>
      <c r="H79" s="5"/>
      <c r="I79" s="5"/>
      <c r="J79" s="5"/>
      <c r="K79" s="6"/>
    </row>
    <row r="80" spans="1:11" ht="12.75">
      <c r="A80" s="5" t="s">
        <v>94</v>
      </c>
      <c r="B80" s="6">
        <v>0</v>
      </c>
      <c r="C80" s="6"/>
      <c r="D80" s="15"/>
      <c r="E80" s="6"/>
      <c r="F80" s="6"/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76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7" t="s">
        <v>533</v>
      </c>
      <c r="B83" s="8">
        <v>1</v>
      </c>
      <c r="C83" s="8">
        <v>24</v>
      </c>
      <c r="D83" s="9">
        <f>SUM(C83)/(B83)</f>
        <v>24</v>
      </c>
      <c r="E83" s="1">
        <v>24</v>
      </c>
      <c r="F83" s="8">
        <v>0</v>
      </c>
      <c r="G83" s="12"/>
      <c r="H83" s="12"/>
      <c r="I83" s="12"/>
      <c r="J83" s="12"/>
      <c r="K83" s="14"/>
    </row>
    <row r="84" spans="1:11" ht="12.75">
      <c r="A84" s="7" t="s">
        <v>557</v>
      </c>
      <c r="B84" s="8">
        <v>1</v>
      </c>
      <c r="C84" s="8">
        <v>0</v>
      </c>
      <c r="D84" s="9">
        <f>SUM(C84)/(B84)</f>
        <v>0</v>
      </c>
      <c r="E84" s="1">
        <v>0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SUM(B83:B84)</f>
        <v>2</v>
      </c>
      <c r="C85" s="6">
        <f>SUM(C83:C84)</f>
        <v>24</v>
      </c>
      <c r="D85" s="15">
        <f>SUM(C85)/(B85)</f>
        <v>12</v>
      </c>
      <c r="E85" s="6">
        <v>24</v>
      </c>
      <c r="F85" s="6">
        <f>SUM(F83:F84)</f>
        <v>0</v>
      </c>
      <c r="G85" s="12"/>
      <c r="H85" s="12"/>
      <c r="I85" s="12"/>
      <c r="J85" s="12"/>
      <c r="K85" s="14"/>
    </row>
    <row r="86" spans="1:11" ht="12.75">
      <c r="A86" s="5" t="s">
        <v>94</v>
      </c>
      <c r="B86" s="6">
        <v>1</v>
      </c>
      <c r="C86" s="6">
        <v>9</v>
      </c>
      <c r="D86" s="15">
        <f>SUM(C86)/(B86)</f>
        <v>9</v>
      </c>
      <c r="E86" s="6">
        <v>9</v>
      </c>
      <c r="F86" s="6">
        <v>0</v>
      </c>
      <c r="G86" s="7"/>
      <c r="H86" s="7"/>
      <c r="I86" s="7"/>
      <c r="J86" s="7"/>
      <c r="K86" s="8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66</v>
      </c>
      <c r="B88" s="6" t="s">
        <v>77</v>
      </c>
      <c r="C88" s="6" t="s">
        <v>40</v>
      </c>
      <c r="D88" s="6" t="s">
        <v>9</v>
      </c>
      <c r="E88" s="6" t="s">
        <v>41</v>
      </c>
      <c r="F88" s="6"/>
      <c r="G88" s="12"/>
      <c r="H88" s="12"/>
      <c r="I88" s="12"/>
      <c r="J88" s="12"/>
      <c r="K88" s="14"/>
    </row>
    <row r="89" spans="1:11" ht="12.75">
      <c r="A89" s="7" t="s">
        <v>538</v>
      </c>
      <c r="B89" s="8">
        <v>3</v>
      </c>
      <c r="C89" s="8">
        <v>136</v>
      </c>
      <c r="D89" s="9">
        <f>SUM(C89)/(B89)</f>
        <v>45.333333333333336</v>
      </c>
      <c r="E89" s="1">
        <v>48</v>
      </c>
      <c r="F89" s="8"/>
      <c r="G89" s="7"/>
      <c r="H89" s="7"/>
      <c r="I89" s="7"/>
      <c r="J89" s="7"/>
      <c r="K89" s="8"/>
    </row>
    <row r="90" spans="1:11" ht="12.75">
      <c r="A90" s="5" t="s">
        <v>8</v>
      </c>
      <c r="B90" s="6">
        <f>SUM(B89:B89)</f>
        <v>3</v>
      </c>
      <c r="C90" s="6">
        <f>SUM(C89:C89)</f>
        <v>136</v>
      </c>
      <c r="D90" s="15">
        <f>SUM(C90)/(B90)</f>
        <v>45.333333333333336</v>
      </c>
      <c r="E90" s="6">
        <v>48</v>
      </c>
      <c r="F90" s="6"/>
      <c r="G90" s="5"/>
      <c r="H90" s="5"/>
      <c r="I90" s="5"/>
      <c r="J90" s="5"/>
      <c r="K90" s="6"/>
    </row>
    <row r="91" spans="1:11" ht="12.75">
      <c r="A91" s="5" t="s">
        <v>94</v>
      </c>
      <c r="B91" s="6">
        <f>C26</f>
        <v>3</v>
      </c>
      <c r="C91" s="6">
        <f>C27</f>
        <v>121</v>
      </c>
      <c r="D91" s="15">
        <f>SUM(C91)/(B91)</f>
        <v>40.333333333333336</v>
      </c>
      <c r="E91" s="6">
        <v>51</v>
      </c>
      <c r="F91" s="6"/>
      <c r="G91" s="5"/>
      <c r="H91" s="5"/>
      <c r="I91" s="5"/>
      <c r="J91" s="5"/>
      <c r="K91" s="6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5" t="s">
        <v>80</v>
      </c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s="7" customFormat="1" ht="12.75">
      <c r="A94" s="111" t="s">
        <v>559</v>
      </c>
      <c r="K94" s="8"/>
    </row>
    <row r="95" spans="1:11" s="7" customFormat="1" ht="12.75">
      <c r="A95" s="111" t="s">
        <v>560</v>
      </c>
      <c r="K95" s="8"/>
    </row>
    <row r="96" spans="1:11" s="7" customFormat="1" ht="12.75">
      <c r="A96" s="111" t="s">
        <v>561</v>
      </c>
      <c r="K96" s="8"/>
    </row>
    <row r="97" spans="1:11" s="7" customFormat="1" ht="12.75">
      <c r="A97" s="111" t="s">
        <v>562</v>
      </c>
      <c r="K97" s="8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28" t="s">
        <v>67</v>
      </c>
      <c r="B99" s="29" t="s">
        <v>558</v>
      </c>
      <c r="C99" s="29" t="s">
        <v>89</v>
      </c>
      <c r="D99" s="29" t="s">
        <v>69</v>
      </c>
      <c r="E99" s="29" t="s">
        <v>68</v>
      </c>
      <c r="F99" s="29" t="s">
        <v>545</v>
      </c>
      <c r="G99" s="29" t="s">
        <v>70</v>
      </c>
      <c r="H99" s="29" t="s">
        <v>71</v>
      </c>
      <c r="I99" s="29" t="s">
        <v>546</v>
      </c>
      <c r="J99" s="29" t="s">
        <v>81</v>
      </c>
      <c r="K99" s="44"/>
    </row>
    <row r="100" spans="1:11" s="7" customFormat="1" ht="12.75">
      <c r="A100" s="113" t="s">
        <v>528</v>
      </c>
      <c r="B100" s="114">
        <v>5</v>
      </c>
      <c r="C100" s="114">
        <v>9</v>
      </c>
      <c r="D100" s="114">
        <v>4</v>
      </c>
      <c r="E100" s="114">
        <v>0</v>
      </c>
      <c r="F100" s="114">
        <f aca="true" t="shared" si="3" ref="F100:F116">SUM(B100:E100)</f>
        <v>18</v>
      </c>
      <c r="G100" s="114">
        <v>0</v>
      </c>
      <c r="H100" s="114">
        <v>0</v>
      </c>
      <c r="I100" s="114">
        <v>0</v>
      </c>
      <c r="J100" s="114">
        <v>0</v>
      </c>
      <c r="K100" s="8"/>
    </row>
    <row r="101" spans="1:11" s="7" customFormat="1" ht="12.75">
      <c r="A101" s="113" t="s">
        <v>532</v>
      </c>
      <c r="B101" s="114">
        <v>6</v>
      </c>
      <c r="C101" s="114">
        <v>4</v>
      </c>
      <c r="D101" s="114">
        <v>0</v>
      </c>
      <c r="E101" s="114">
        <v>0</v>
      </c>
      <c r="F101" s="114">
        <f t="shared" si="3"/>
        <v>10</v>
      </c>
      <c r="G101" s="114">
        <v>0</v>
      </c>
      <c r="H101" s="114">
        <v>0</v>
      </c>
      <c r="I101" s="114">
        <v>2</v>
      </c>
      <c r="J101" s="114">
        <v>0</v>
      </c>
      <c r="K101" s="8"/>
    </row>
    <row r="102" spans="1:11" s="7" customFormat="1" ht="12.75">
      <c r="A102" s="113" t="s">
        <v>538</v>
      </c>
      <c r="B102" s="114">
        <v>6</v>
      </c>
      <c r="C102" s="114">
        <v>2</v>
      </c>
      <c r="D102" s="114">
        <v>0</v>
      </c>
      <c r="E102" s="114">
        <v>0</v>
      </c>
      <c r="F102" s="114">
        <f t="shared" si="3"/>
        <v>8</v>
      </c>
      <c r="G102" s="114">
        <v>0</v>
      </c>
      <c r="H102" s="114">
        <v>0</v>
      </c>
      <c r="I102" s="114">
        <v>0</v>
      </c>
      <c r="J102" s="114">
        <v>0</v>
      </c>
      <c r="K102" s="8"/>
    </row>
    <row r="103" spans="1:11" s="7" customFormat="1" ht="12.75">
      <c r="A103" s="113" t="s">
        <v>570</v>
      </c>
      <c r="B103" s="114">
        <v>2</v>
      </c>
      <c r="C103" s="114">
        <v>4</v>
      </c>
      <c r="D103" s="114">
        <v>0</v>
      </c>
      <c r="E103" s="114">
        <v>0</v>
      </c>
      <c r="F103" s="114">
        <f t="shared" si="3"/>
        <v>6</v>
      </c>
      <c r="G103" s="114">
        <v>0</v>
      </c>
      <c r="H103" s="114">
        <v>0</v>
      </c>
      <c r="I103" s="114">
        <v>0</v>
      </c>
      <c r="J103" s="114">
        <v>0</v>
      </c>
      <c r="K103" s="8"/>
    </row>
    <row r="104" spans="1:11" s="7" customFormat="1" ht="12.75">
      <c r="A104" s="113" t="s">
        <v>549</v>
      </c>
      <c r="B104" s="114">
        <v>2</v>
      </c>
      <c r="C104" s="114">
        <v>3</v>
      </c>
      <c r="D104" s="114">
        <v>0</v>
      </c>
      <c r="E104" s="114">
        <v>0</v>
      </c>
      <c r="F104" s="114">
        <f t="shared" si="3"/>
        <v>5</v>
      </c>
      <c r="G104" s="114">
        <v>0</v>
      </c>
      <c r="H104" s="114">
        <v>0</v>
      </c>
      <c r="I104" s="114">
        <v>0</v>
      </c>
      <c r="J104" s="114">
        <v>0</v>
      </c>
      <c r="K104" s="8"/>
    </row>
    <row r="105" spans="1:11" s="7" customFormat="1" ht="12.75">
      <c r="A105" s="113" t="s">
        <v>548</v>
      </c>
      <c r="B105" s="114">
        <v>2</v>
      </c>
      <c r="C105" s="114">
        <v>3</v>
      </c>
      <c r="D105" s="114">
        <v>0</v>
      </c>
      <c r="E105" s="114">
        <v>0</v>
      </c>
      <c r="F105" s="114">
        <f t="shared" si="3"/>
        <v>5</v>
      </c>
      <c r="G105" s="114">
        <v>0</v>
      </c>
      <c r="H105" s="114">
        <v>0</v>
      </c>
      <c r="I105" s="114">
        <v>0</v>
      </c>
      <c r="J105" s="114">
        <v>0</v>
      </c>
      <c r="K105" s="8"/>
    </row>
    <row r="106" spans="1:11" s="7" customFormat="1" ht="12.75">
      <c r="A106" s="113" t="s">
        <v>537</v>
      </c>
      <c r="B106" s="114">
        <v>3</v>
      </c>
      <c r="C106" s="114">
        <v>1</v>
      </c>
      <c r="D106" s="114">
        <v>0</v>
      </c>
      <c r="E106" s="114">
        <v>0</v>
      </c>
      <c r="F106" s="114">
        <f t="shared" si="3"/>
        <v>4</v>
      </c>
      <c r="G106" s="114">
        <v>0</v>
      </c>
      <c r="H106" s="114">
        <v>0</v>
      </c>
      <c r="I106" s="114">
        <v>0</v>
      </c>
      <c r="J106" s="114">
        <v>0</v>
      </c>
      <c r="K106" s="8"/>
    </row>
    <row r="107" spans="1:11" s="7" customFormat="1" ht="12.75">
      <c r="A107" s="113" t="s">
        <v>557</v>
      </c>
      <c r="B107" s="114">
        <v>0</v>
      </c>
      <c r="C107" s="114">
        <v>2</v>
      </c>
      <c r="D107" s="114">
        <v>2</v>
      </c>
      <c r="E107" s="114">
        <v>0</v>
      </c>
      <c r="F107" s="114">
        <f t="shared" si="3"/>
        <v>4</v>
      </c>
      <c r="G107" s="114">
        <v>0</v>
      </c>
      <c r="H107" s="114">
        <v>1</v>
      </c>
      <c r="I107" s="114">
        <v>0</v>
      </c>
      <c r="J107" s="114">
        <v>0</v>
      </c>
      <c r="K107" s="8"/>
    </row>
    <row r="108" spans="1:11" s="7" customFormat="1" ht="12.75">
      <c r="A108" s="113" t="s">
        <v>535</v>
      </c>
      <c r="B108" s="114">
        <v>1</v>
      </c>
      <c r="C108" s="114">
        <v>2</v>
      </c>
      <c r="D108" s="114">
        <v>0</v>
      </c>
      <c r="E108" s="114">
        <v>0</v>
      </c>
      <c r="F108" s="114">
        <f t="shared" si="3"/>
        <v>3</v>
      </c>
      <c r="G108" s="114">
        <v>0</v>
      </c>
      <c r="H108" s="114">
        <v>0</v>
      </c>
      <c r="I108" s="114">
        <v>0</v>
      </c>
      <c r="J108" s="114">
        <v>0</v>
      </c>
      <c r="K108" s="8"/>
    </row>
    <row r="109" spans="1:11" s="7" customFormat="1" ht="12.75">
      <c r="A109" s="113" t="s">
        <v>533</v>
      </c>
      <c r="B109" s="114">
        <v>2</v>
      </c>
      <c r="C109" s="114">
        <v>0</v>
      </c>
      <c r="D109" s="114">
        <v>0</v>
      </c>
      <c r="E109" s="114">
        <v>0</v>
      </c>
      <c r="F109" s="114">
        <f t="shared" si="3"/>
        <v>2</v>
      </c>
      <c r="G109" s="114">
        <v>0</v>
      </c>
      <c r="H109" s="114">
        <v>0</v>
      </c>
      <c r="I109" s="114">
        <v>0</v>
      </c>
      <c r="J109" s="114">
        <v>0</v>
      </c>
      <c r="K109" s="8"/>
    </row>
    <row r="110" spans="1:11" s="7" customFormat="1" ht="12.75">
      <c r="A110" s="113" t="s">
        <v>551</v>
      </c>
      <c r="B110" s="114">
        <v>1</v>
      </c>
      <c r="C110" s="114">
        <v>0</v>
      </c>
      <c r="D110" s="114">
        <v>1</v>
      </c>
      <c r="E110" s="114">
        <v>0</v>
      </c>
      <c r="F110" s="114">
        <f t="shared" si="3"/>
        <v>2</v>
      </c>
      <c r="G110" s="114">
        <v>1</v>
      </c>
      <c r="H110" s="114">
        <v>0</v>
      </c>
      <c r="I110" s="114">
        <v>0</v>
      </c>
      <c r="J110" s="114">
        <v>0</v>
      </c>
      <c r="K110" s="8"/>
    </row>
    <row r="111" spans="1:11" s="7" customFormat="1" ht="12.75">
      <c r="A111" s="113" t="s">
        <v>556</v>
      </c>
      <c r="B111" s="114">
        <v>2</v>
      </c>
      <c r="C111" s="114">
        <v>0</v>
      </c>
      <c r="D111" s="114">
        <v>0</v>
      </c>
      <c r="E111" s="114">
        <v>0</v>
      </c>
      <c r="F111" s="114">
        <f t="shared" si="3"/>
        <v>2</v>
      </c>
      <c r="G111" s="114">
        <v>0</v>
      </c>
      <c r="H111" s="114">
        <v>0</v>
      </c>
      <c r="I111" s="114">
        <v>0</v>
      </c>
      <c r="J111" s="114">
        <v>0</v>
      </c>
      <c r="K111" s="8"/>
    </row>
    <row r="112" spans="1:11" s="7" customFormat="1" ht="12.75">
      <c r="A112" s="113" t="s">
        <v>550</v>
      </c>
      <c r="B112" s="114">
        <v>0</v>
      </c>
      <c r="C112" s="114">
        <v>0</v>
      </c>
      <c r="D112" s="114">
        <v>0</v>
      </c>
      <c r="E112" s="114">
        <v>1</v>
      </c>
      <c r="F112" s="114">
        <f t="shared" si="3"/>
        <v>1</v>
      </c>
      <c r="G112" s="114">
        <v>0</v>
      </c>
      <c r="H112" s="114">
        <v>0</v>
      </c>
      <c r="I112" s="114">
        <v>0</v>
      </c>
      <c r="J112" s="114">
        <v>0</v>
      </c>
      <c r="K112" s="8"/>
    </row>
    <row r="113" spans="1:11" s="7" customFormat="1" ht="12.75">
      <c r="A113" s="113" t="s">
        <v>571</v>
      </c>
      <c r="B113" s="114">
        <v>0</v>
      </c>
      <c r="C113" s="114">
        <v>1</v>
      </c>
      <c r="D113" s="114">
        <v>0</v>
      </c>
      <c r="E113" s="114">
        <v>0</v>
      </c>
      <c r="F113" s="114">
        <f t="shared" si="3"/>
        <v>1</v>
      </c>
      <c r="G113" s="114">
        <v>0</v>
      </c>
      <c r="H113" s="114">
        <v>0</v>
      </c>
      <c r="I113" s="114">
        <v>0</v>
      </c>
      <c r="J113" s="114">
        <v>0</v>
      </c>
      <c r="K113" s="8"/>
    </row>
    <row r="114" spans="1:11" s="7" customFormat="1" ht="12.75">
      <c r="A114" s="113" t="s">
        <v>526</v>
      </c>
      <c r="B114" s="114">
        <v>1</v>
      </c>
      <c r="C114" s="114">
        <v>0</v>
      </c>
      <c r="D114" s="114">
        <v>0</v>
      </c>
      <c r="E114" s="114">
        <v>0</v>
      </c>
      <c r="F114" s="114">
        <f t="shared" si="3"/>
        <v>1</v>
      </c>
      <c r="G114" s="114">
        <v>0</v>
      </c>
      <c r="H114" s="114">
        <v>0</v>
      </c>
      <c r="I114" s="114">
        <v>0</v>
      </c>
      <c r="J114" s="114">
        <v>0</v>
      </c>
      <c r="K114" s="8"/>
    </row>
    <row r="115" spans="1:11" s="7" customFormat="1" ht="12.75">
      <c r="A115" s="113" t="s">
        <v>527</v>
      </c>
      <c r="B115" s="114">
        <v>0</v>
      </c>
      <c r="C115" s="114">
        <v>1</v>
      </c>
      <c r="D115" s="114">
        <v>0</v>
      </c>
      <c r="E115" s="114">
        <v>0</v>
      </c>
      <c r="F115" s="114">
        <f t="shared" si="3"/>
        <v>1</v>
      </c>
      <c r="G115" s="114">
        <v>0</v>
      </c>
      <c r="H115" s="114">
        <v>0</v>
      </c>
      <c r="I115" s="114">
        <v>0</v>
      </c>
      <c r="J115" s="114">
        <v>0</v>
      </c>
      <c r="K115" s="8"/>
    </row>
    <row r="116" spans="1:11" s="7" customFormat="1" ht="12.75">
      <c r="A116" s="113" t="s">
        <v>567</v>
      </c>
      <c r="B116" s="114">
        <v>0</v>
      </c>
      <c r="C116" s="114">
        <v>1</v>
      </c>
      <c r="D116" s="114">
        <v>0</v>
      </c>
      <c r="E116" s="114">
        <v>0</v>
      </c>
      <c r="F116" s="114">
        <f t="shared" si="3"/>
        <v>1</v>
      </c>
      <c r="G116" s="114">
        <v>0</v>
      </c>
      <c r="H116" s="114">
        <v>0</v>
      </c>
      <c r="I116" s="114">
        <v>0</v>
      </c>
      <c r="J116" s="114">
        <v>0</v>
      </c>
      <c r="K116" s="8"/>
    </row>
    <row r="117" spans="1:11" ht="12.75">
      <c r="A117" s="28" t="s">
        <v>8</v>
      </c>
      <c r="B117" s="29">
        <f aca="true" t="shared" si="4" ref="B117:J117">SUM(B100:B116)</f>
        <v>33</v>
      </c>
      <c r="C117" s="29">
        <f t="shared" si="4"/>
        <v>33</v>
      </c>
      <c r="D117" s="29">
        <f t="shared" si="4"/>
        <v>7</v>
      </c>
      <c r="E117" s="29">
        <f t="shared" si="4"/>
        <v>1</v>
      </c>
      <c r="F117" s="29">
        <f t="shared" si="4"/>
        <v>74</v>
      </c>
      <c r="G117" s="29">
        <f t="shared" si="4"/>
        <v>1</v>
      </c>
      <c r="H117" s="29">
        <f t="shared" si="4"/>
        <v>1</v>
      </c>
      <c r="I117" s="29">
        <f t="shared" si="4"/>
        <v>2</v>
      </c>
      <c r="J117" s="29">
        <f t="shared" si="4"/>
        <v>0</v>
      </c>
      <c r="K117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100</v>
      </c>
      <c r="B5" s="1">
        <v>7</v>
      </c>
      <c r="C5" s="1">
        <v>0</v>
      </c>
      <c r="D5" s="1">
        <v>14</v>
      </c>
      <c r="E5" s="1">
        <v>7</v>
      </c>
      <c r="F5" s="1"/>
      <c r="G5" s="1"/>
      <c r="H5" s="1">
        <f>SUM(B5:G5)</f>
        <v>28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7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6</v>
      </c>
      <c r="C9" s="8">
        <v>13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0.18181818181818182</v>
      </c>
      <c r="C14" s="10">
        <f>SUM(C13/C12)</f>
        <v>0.6666666666666666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0.6666666666666666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44</v>
      </c>
      <c r="C18" s="8">
        <f>SUM(C19)+(C24)</f>
        <v>55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32</v>
      </c>
      <c r="C19" s="8">
        <v>39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109</v>
      </c>
      <c r="C20" s="8">
        <v>252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30</v>
      </c>
      <c r="C21" s="8">
        <v>113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139</v>
      </c>
      <c r="C22" s="8">
        <f>SUM(C20)+(C21)</f>
        <v>365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230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38.333333333333336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40</v>
      </c>
      <c r="C32" s="8">
        <v>27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580</v>
      </c>
      <c r="C33" s="47" t="s">
        <v>581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15</v>
      </c>
      <c r="C36" s="8">
        <v>83</v>
      </c>
      <c r="D36" s="9">
        <f aca="true" t="shared" si="0" ref="D36:D44">SUM(C36)/(B36)</f>
        <v>5.533333333333333</v>
      </c>
      <c r="E36" s="1">
        <v>19</v>
      </c>
      <c r="F36" s="8">
        <v>0</v>
      </c>
      <c r="G36" s="8">
        <v>0</v>
      </c>
      <c r="H36" s="8"/>
      <c r="I36" s="8"/>
      <c r="J36" s="8"/>
      <c r="K36" s="8"/>
    </row>
    <row r="37" spans="1:11" ht="12.75">
      <c r="A37" s="7" t="s">
        <v>525</v>
      </c>
      <c r="B37" s="8">
        <v>5</v>
      </c>
      <c r="C37" s="8">
        <v>20</v>
      </c>
      <c r="D37" s="9">
        <f t="shared" si="0"/>
        <v>4</v>
      </c>
      <c r="E37" s="1">
        <v>9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528</v>
      </c>
      <c r="B38" s="8">
        <v>3</v>
      </c>
      <c r="C38" s="8">
        <v>7</v>
      </c>
      <c r="D38" s="9">
        <f t="shared" si="0"/>
        <v>2.3333333333333335</v>
      </c>
      <c r="E38" s="1">
        <v>5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527</v>
      </c>
      <c r="B39" s="8">
        <v>1</v>
      </c>
      <c r="C39" s="8">
        <v>3</v>
      </c>
      <c r="D39" s="9">
        <f t="shared" si="0"/>
        <v>3</v>
      </c>
      <c r="E39" s="1">
        <v>3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529</v>
      </c>
      <c r="B40" s="8">
        <v>1</v>
      </c>
      <c r="C40" s="8">
        <v>3</v>
      </c>
      <c r="D40" s="9">
        <f t="shared" si="0"/>
        <v>3</v>
      </c>
      <c r="E40" s="1">
        <v>3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530</v>
      </c>
      <c r="B41" s="8">
        <v>5</v>
      </c>
      <c r="C41" s="8">
        <v>-3</v>
      </c>
      <c r="D41" s="9">
        <f t="shared" si="0"/>
        <v>-0.6</v>
      </c>
      <c r="E41" s="1">
        <v>3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7" t="s">
        <v>537</v>
      </c>
      <c r="B42" s="8">
        <v>2</v>
      </c>
      <c r="C42" s="8">
        <v>-4</v>
      </c>
      <c r="D42" s="9">
        <f t="shared" si="0"/>
        <v>-2</v>
      </c>
      <c r="E42" s="1">
        <v>-1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5" t="s">
        <v>8</v>
      </c>
      <c r="B43" s="6">
        <f>SUM(B36:B42)</f>
        <v>32</v>
      </c>
      <c r="C43" s="6">
        <f>SUM(C36:C42)</f>
        <v>109</v>
      </c>
      <c r="D43" s="15">
        <f t="shared" si="0"/>
        <v>3.40625</v>
      </c>
      <c r="E43" s="6">
        <v>19</v>
      </c>
      <c r="F43" s="6">
        <f>SUM(F36:F42)</f>
        <v>0</v>
      </c>
      <c r="G43" s="6">
        <v>0</v>
      </c>
      <c r="H43" s="6"/>
      <c r="I43" s="6"/>
      <c r="J43" s="6"/>
      <c r="K43" s="6"/>
    </row>
    <row r="44" spans="1:11" ht="12.75">
      <c r="A44" s="5" t="s">
        <v>100</v>
      </c>
      <c r="B44" s="6">
        <f>C19</f>
        <v>39</v>
      </c>
      <c r="C44" s="6">
        <f>C20</f>
        <v>252</v>
      </c>
      <c r="D44" s="15">
        <f t="shared" si="0"/>
        <v>6.461538461538462</v>
      </c>
      <c r="E44" s="6" t="s">
        <v>582</v>
      </c>
      <c r="F44" s="6">
        <v>3</v>
      </c>
      <c r="G44" s="6">
        <v>3</v>
      </c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/>
      <c r="K46" s="6"/>
    </row>
    <row r="47" spans="1:11" ht="12.75">
      <c r="A47" s="7" t="s">
        <v>537</v>
      </c>
      <c r="B47" s="8">
        <v>3</v>
      </c>
      <c r="C47" s="8">
        <v>7</v>
      </c>
      <c r="D47" s="8">
        <v>0</v>
      </c>
      <c r="E47" s="10">
        <f>SUM(B47)/(C47)</f>
        <v>0.42857142857142855</v>
      </c>
      <c r="F47" s="8">
        <v>20</v>
      </c>
      <c r="G47" s="16">
        <f>SUM(F47)/(C47)</f>
        <v>2.857142857142857</v>
      </c>
      <c r="H47" s="8">
        <v>1</v>
      </c>
      <c r="I47" s="1">
        <v>10</v>
      </c>
      <c r="J47" s="8"/>
      <c r="K47" s="8"/>
    </row>
    <row r="48" spans="1:11" ht="12.75">
      <c r="A48" s="7" t="s">
        <v>525</v>
      </c>
      <c r="B48" s="8">
        <v>2</v>
      </c>
      <c r="C48" s="8">
        <v>2</v>
      </c>
      <c r="D48" s="8">
        <v>0</v>
      </c>
      <c r="E48" s="10">
        <f>SUM(B48)/(C48)</f>
        <v>1</v>
      </c>
      <c r="F48" s="8">
        <v>10</v>
      </c>
      <c r="G48" s="16">
        <f>SUM(F48)/(C48)</f>
        <v>5</v>
      </c>
      <c r="H48" s="8">
        <v>0</v>
      </c>
      <c r="I48" s="1">
        <v>5</v>
      </c>
      <c r="J48" s="8"/>
      <c r="K48" s="8"/>
    </row>
    <row r="49" spans="1:11" ht="12.75">
      <c r="A49" s="7" t="s">
        <v>529</v>
      </c>
      <c r="B49" s="8">
        <v>0</v>
      </c>
      <c r="C49" s="8">
        <v>3</v>
      </c>
      <c r="D49" s="8">
        <v>0</v>
      </c>
      <c r="E49" s="10">
        <f>SUM(B49)/(C49)</f>
        <v>0</v>
      </c>
      <c r="F49" s="8">
        <v>0</v>
      </c>
      <c r="G49" s="16">
        <f>SUM(F49)/(C49)</f>
        <v>0</v>
      </c>
      <c r="H49" s="8">
        <v>0</v>
      </c>
      <c r="I49" s="1" t="s">
        <v>566</v>
      </c>
      <c r="J49" s="8"/>
      <c r="K49" s="8"/>
    </row>
    <row r="50" spans="1:11" ht="12.75">
      <c r="A50" s="5" t="s">
        <v>8</v>
      </c>
      <c r="B50" s="6">
        <f>SUM(B47:B49)</f>
        <v>5</v>
      </c>
      <c r="C50" s="6">
        <f>SUM(C47:C49)</f>
        <v>12</v>
      </c>
      <c r="D50" s="6">
        <f>SUM(D47:D49)</f>
        <v>0</v>
      </c>
      <c r="E50" s="17">
        <f>SUM(B50)/(C50)</f>
        <v>0.4166666666666667</v>
      </c>
      <c r="F50" s="6">
        <f>SUM(F47:F49)</f>
        <v>30</v>
      </c>
      <c r="G50" s="18">
        <f>SUM(F50)/(C50)</f>
        <v>2.5</v>
      </c>
      <c r="H50" s="6">
        <f>SUM(H47:H49)</f>
        <v>1</v>
      </c>
      <c r="I50" s="6">
        <v>10</v>
      </c>
      <c r="J50" s="6"/>
      <c r="K50" s="6"/>
    </row>
    <row r="51" spans="1:11" ht="12.75">
      <c r="A51" s="5" t="s">
        <v>100</v>
      </c>
      <c r="B51" s="6">
        <f>C23</f>
        <v>9</v>
      </c>
      <c r="C51" s="6">
        <f>C24</f>
        <v>16</v>
      </c>
      <c r="D51" s="6">
        <f>C25</f>
        <v>2</v>
      </c>
      <c r="E51" s="17">
        <f>SUM(B51)/(C51)</f>
        <v>0.5625</v>
      </c>
      <c r="F51" s="6">
        <f>C21</f>
        <v>113</v>
      </c>
      <c r="G51" s="18">
        <f>SUM(F51)/(C51)</f>
        <v>7.0625</v>
      </c>
      <c r="H51" s="6">
        <v>1</v>
      </c>
      <c r="I51" s="6">
        <v>31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 t="s">
        <v>539</v>
      </c>
      <c r="H53" s="6"/>
      <c r="I53" s="6"/>
      <c r="J53" s="6"/>
      <c r="K53" s="6"/>
    </row>
    <row r="54" spans="1:11" ht="12.75">
      <c r="A54" s="7" t="s">
        <v>530</v>
      </c>
      <c r="B54" s="8">
        <v>1</v>
      </c>
      <c r="C54" s="8">
        <v>10</v>
      </c>
      <c r="D54" s="9">
        <f aca="true" t="shared" si="1" ref="D54:D60">SUM(C54)/(B54)</f>
        <v>10</v>
      </c>
      <c r="E54" s="1">
        <v>10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7" t="s">
        <v>533</v>
      </c>
      <c r="B55" s="8">
        <v>1</v>
      </c>
      <c r="C55" s="8">
        <v>6</v>
      </c>
      <c r="D55" s="9">
        <f t="shared" si="1"/>
        <v>6</v>
      </c>
      <c r="E55" s="1" t="s">
        <v>583</v>
      </c>
      <c r="F55" s="8">
        <v>1</v>
      </c>
      <c r="G55" s="8">
        <v>0</v>
      </c>
      <c r="H55" s="8"/>
      <c r="I55" s="8"/>
      <c r="J55" s="8"/>
      <c r="K55" s="8"/>
    </row>
    <row r="56" spans="1:11" ht="12.75">
      <c r="A56" s="7" t="s">
        <v>532</v>
      </c>
      <c r="B56" s="8">
        <v>1</v>
      </c>
      <c r="C56" s="8">
        <v>5</v>
      </c>
      <c r="D56" s="9">
        <f t="shared" si="1"/>
        <v>5</v>
      </c>
      <c r="E56" s="1">
        <v>5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7" t="s">
        <v>526</v>
      </c>
      <c r="B57" s="8">
        <v>1</v>
      </c>
      <c r="C57" s="8">
        <v>5</v>
      </c>
      <c r="D57" s="9">
        <f>SUM(C57)/(B57)</f>
        <v>5</v>
      </c>
      <c r="E57" s="1">
        <v>5</v>
      </c>
      <c r="F57" s="8">
        <v>0</v>
      </c>
      <c r="G57" s="8">
        <v>0</v>
      </c>
      <c r="H57" s="8"/>
      <c r="I57" s="8"/>
      <c r="J57" s="8"/>
      <c r="K57" s="8"/>
    </row>
    <row r="58" spans="1:11" ht="12.75">
      <c r="A58" s="7" t="s">
        <v>525</v>
      </c>
      <c r="B58" s="8">
        <v>1</v>
      </c>
      <c r="C58" s="8">
        <v>4</v>
      </c>
      <c r="D58" s="9">
        <f>SUM(C58)/(B58)</f>
        <v>4</v>
      </c>
      <c r="E58" s="1">
        <v>4</v>
      </c>
      <c r="F58" s="8">
        <v>0</v>
      </c>
      <c r="G58" s="8">
        <v>0</v>
      </c>
      <c r="H58" s="8"/>
      <c r="I58" s="8"/>
      <c r="J58" s="8"/>
      <c r="K58" s="8"/>
    </row>
    <row r="59" spans="1:11" ht="12.75">
      <c r="A59" s="5" t="s">
        <v>8</v>
      </c>
      <c r="B59" s="6">
        <f>SUM(B54:B58)</f>
        <v>5</v>
      </c>
      <c r="C59" s="6">
        <f>SUM(C54:C58)</f>
        <v>30</v>
      </c>
      <c r="D59" s="15">
        <f t="shared" si="1"/>
        <v>6</v>
      </c>
      <c r="E59" s="6">
        <v>10</v>
      </c>
      <c r="F59" s="6">
        <f>SUM(F54:F58)</f>
        <v>1</v>
      </c>
      <c r="G59" s="6">
        <v>0</v>
      </c>
      <c r="H59" s="6"/>
      <c r="I59" s="6"/>
      <c r="J59" s="6"/>
      <c r="K59" s="14"/>
    </row>
    <row r="60" spans="1:11" ht="12.75">
      <c r="A60" s="5" t="s">
        <v>100</v>
      </c>
      <c r="B60" s="6">
        <f>C23</f>
        <v>9</v>
      </c>
      <c r="C60" s="6">
        <f>C21</f>
        <v>113</v>
      </c>
      <c r="D60" s="15">
        <f t="shared" si="1"/>
        <v>12.555555555555555</v>
      </c>
      <c r="E60" s="6">
        <v>31</v>
      </c>
      <c r="F60" s="6">
        <v>1</v>
      </c>
      <c r="G60" s="6">
        <v>1</v>
      </c>
      <c r="H60" s="6"/>
      <c r="I60" s="6"/>
      <c r="J60" s="6"/>
      <c r="K60" s="14"/>
    </row>
    <row r="61" spans="1:11" ht="12.75">
      <c r="A61" s="5"/>
      <c r="B61" s="6"/>
      <c r="C61" s="6"/>
      <c r="D61" s="15"/>
      <c r="E61" s="6"/>
      <c r="F61" s="6"/>
      <c r="G61" s="6"/>
      <c r="H61" s="6"/>
      <c r="I61" s="6"/>
      <c r="J61" s="6"/>
      <c r="K61" s="14"/>
    </row>
    <row r="62" spans="1:11" ht="12.75">
      <c r="A62" s="5"/>
      <c r="B62" s="6" t="s">
        <v>42</v>
      </c>
      <c r="C62" s="6" t="s">
        <v>42</v>
      </c>
      <c r="D62" s="6" t="s">
        <v>42</v>
      </c>
      <c r="E62" s="6"/>
      <c r="F62" s="6"/>
      <c r="G62" s="6"/>
      <c r="H62" s="6"/>
      <c r="I62" s="6"/>
      <c r="J62" s="6"/>
      <c r="K62" s="14"/>
    </row>
    <row r="63" spans="1:11" ht="12.75">
      <c r="A63" s="5" t="s">
        <v>50</v>
      </c>
      <c r="B63" s="6" t="s">
        <v>51</v>
      </c>
      <c r="C63" s="6" t="s">
        <v>49</v>
      </c>
      <c r="D63" s="6" t="s">
        <v>95</v>
      </c>
      <c r="E63" s="6" t="s">
        <v>53</v>
      </c>
      <c r="F63" s="6" t="s">
        <v>54</v>
      </c>
      <c r="G63" s="6" t="s">
        <v>55</v>
      </c>
      <c r="H63" s="6" t="s">
        <v>56</v>
      </c>
      <c r="I63" s="6" t="s">
        <v>57</v>
      </c>
      <c r="J63" s="6"/>
      <c r="K63" s="14"/>
    </row>
    <row r="64" spans="1:11" ht="12.75">
      <c r="A64" s="7" t="s">
        <v>533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>SUM(B64*6)+(C64*6)+(D64*6)+(E64)+(F64*2)+(G64*3)+(H64*2)</f>
        <v>6</v>
      </c>
      <c r="J64" s="8"/>
      <c r="K64" s="8"/>
    </row>
    <row r="65" spans="1:11" ht="12.75">
      <c r="A65" t="s">
        <v>551</v>
      </c>
      <c r="B65" s="8">
        <v>0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f>SUM(B65*6)+(C65*6)+(D65*6)+(E65)+(F65*2)+(G65*3)+(H65*2)</f>
        <v>1</v>
      </c>
      <c r="J65" s="8"/>
      <c r="K65" s="8"/>
    </row>
    <row r="66" spans="1:11" ht="12.75">
      <c r="A66" s="5" t="s">
        <v>8</v>
      </c>
      <c r="B66" s="6">
        <f aca="true" t="shared" si="2" ref="B66:H66">SUM(B64:B65)</f>
        <v>0</v>
      </c>
      <c r="C66" s="6">
        <f t="shared" si="2"/>
        <v>1</v>
      </c>
      <c r="D66" s="6">
        <f t="shared" si="2"/>
        <v>0</v>
      </c>
      <c r="E66" s="6">
        <f t="shared" si="2"/>
        <v>1</v>
      </c>
      <c r="F66" s="6">
        <f t="shared" si="2"/>
        <v>0</v>
      </c>
      <c r="G66" s="6">
        <f t="shared" si="2"/>
        <v>0</v>
      </c>
      <c r="H66" s="6">
        <f t="shared" si="2"/>
        <v>0</v>
      </c>
      <c r="I66" s="6">
        <f>SUM(B66*6)+(C66*6)+(D66*6)+(E66)+(F66*2)+(G66*3)+(H66*2)</f>
        <v>7</v>
      </c>
      <c r="J66" s="6"/>
      <c r="K66" s="14"/>
    </row>
    <row r="67" spans="1:11" ht="12.75">
      <c r="A67" s="5" t="s">
        <v>100</v>
      </c>
      <c r="B67" s="6">
        <f>F44</f>
        <v>3</v>
      </c>
      <c r="C67" s="6">
        <f>H51</f>
        <v>1</v>
      </c>
      <c r="D67" s="6">
        <f>SUM(F79)+(F83)+(F88)</f>
        <v>0</v>
      </c>
      <c r="E67" s="6">
        <f>B72</f>
        <v>4</v>
      </c>
      <c r="F67" s="6">
        <v>0</v>
      </c>
      <c r="G67" s="6">
        <f>E72</f>
        <v>0</v>
      </c>
      <c r="H67" s="6">
        <v>0</v>
      </c>
      <c r="I67" s="6">
        <f>SUM(B67*6)+(C67*6)+(D67*6)+(E67)+(F67*2)+(G67*3)+(H67*2)</f>
        <v>28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551</v>
      </c>
      <c r="B70" s="8">
        <v>1</v>
      </c>
      <c r="C70" s="8">
        <v>1</v>
      </c>
      <c r="D70" s="10">
        <f>SUM(B70/C70)</f>
        <v>1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1</v>
      </c>
      <c r="J70" s="22"/>
      <c r="K70" s="8"/>
    </row>
    <row r="71" spans="1:11" ht="12.75">
      <c r="A71" s="5" t="s">
        <v>8</v>
      </c>
      <c r="B71" s="6">
        <f>SUM(B70:B70)</f>
        <v>1</v>
      </c>
      <c r="C71" s="6">
        <f>SUM(C70:C70)</f>
        <v>1</v>
      </c>
      <c r="D71" s="17">
        <f>SUM(B71/C71)</f>
        <v>1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1</v>
      </c>
      <c r="J71" s="19"/>
      <c r="K71" s="6"/>
    </row>
    <row r="72" spans="1:11" ht="12.75">
      <c r="A72" s="5" t="s">
        <v>100</v>
      </c>
      <c r="B72" s="6">
        <v>4</v>
      </c>
      <c r="C72" s="6">
        <v>4</v>
      </c>
      <c r="D72" s="17">
        <f>SUM(B72/C72)</f>
        <v>1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4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526</v>
      </c>
      <c r="B75" s="8">
        <v>3</v>
      </c>
      <c r="C75" s="8">
        <v>41</v>
      </c>
      <c r="D75" s="9">
        <f>SUM(C75)/(B75)</f>
        <v>13.666666666666666</v>
      </c>
      <c r="E75" s="1">
        <v>20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557</v>
      </c>
      <c r="B76" s="8">
        <v>1</v>
      </c>
      <c r="C76" s="8">
        <v>15</v>
      </c>
      <c r="D76" s="9">
        <f>SUM(C76)/(B76)</f>
        <v>15</v>
      </c>
      <c r="E76" s="1">
        <v>15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567</v>
      </c>
      <c r="B77" s="8">
        <v>1</v>
      </c>
      <c r="C77" s="8">
        <v>13</v>
      </c>
      <c r="D77" s="9">
        <f>SUM(C77)/(B77)</f>
        <v>13</v>
      </c>
      <c r="E77" s="1">
        <v>13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5</v>
      </c>
      <c r="C78" s="6">
        <f>SUM(C75:C77)</f>
        <v>69</v>
      </c>
      <c r="D78" s="15">
        <f>SUM(C78)/(B78)</f>
        <v>13.8</v>
      </c>
      <c r="E78" s="6">
        <v>20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100</v>
      </c>
      <c r="B79" s="6">
        <v>1</v>
      </c>
      <c r="C79" s="6">
        <v>17</v>
      </c>
      <c r="D79" s="15">
        <f>SUM(C79)/(B79)</f>
        <v>17</v>
      </c>
      <c r="E79" s="6">
        <v>17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>
        <v>0</v>
      </c>
      <c r="G82" s="5"/>
      <c r="H82" s="5"/>
      <c r="I82" s="5"/>
      <c r="J82" s="5"/>
      <c r="K82" s="6"/>
    </row>
    <row r="83" spans="1:11" ht="12.75">
      <c r="A83" s="5" t="s">
        <v>100</v>
      </c>
      <c r="B83" s="6">
        <v>1</v>
      </c>
      <c r="C83" s="6">
        <v>28</v>
      </c>
      <c r="D83" s="15">
        <f>SUM(C83)/(B83)</f>
        <v>28</v>
      </c>
      <c r="E83" s="6">
        <v>28</v>
      </c>
      <c r="F83" s="6">
        <v>0</v>
      </c>
      <c r="G83" s="5"/>
      <c r="H83" s="5"/>
      <c r="I83" s="5"/>
      <c r="J83" s="5"/>
      <c r="K83" s="6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65</v>
      </c>
      <c r="B85" s="6" t="s">
        <v>76</v>
      </c>
      <c r="C85" s="6" t="s">
        <v>40</v>
      </c>
      <c r="D85" s="6" t="s">
        <v>9</v>
      </c>
      <c r="E85" s="6" t="s">
        <v>41</v>
      </c>
      <c r="F85" s="6" t="s">
        <v>42</v>
      </c>
      <c r="G85" s="12"/>
      <c r="H85" s="12"/>
      <c r="I85" s="12"/>
      <c r="J85" s="12"/>
      <c r="K85" s="14"/>
    </row>
    <row r="86" spans="1:11" ht="12.75">
      <c r="A86" s="7" t="s">
        <v>532</v>
      </c>
      <c r="B86" s="8">
        <v>2</v>
      </c>
      <c r="C86" s="8">
        <v>5</v>
      </c>
      <c r="D86" s="9">
        <f>SUM(C86)/(B86)</f>
        <v>2.5</v>
      </c>
      <c r="E86" s="1">
        <v>4</v>
      </c>
      <c r="F86" s="8">
        <v>0</v>
      </c>
      <c r="G86" s="12"/>
      <c r="H86" s="12"/>
      <c r="I86" s="12"/>
      <c r="J86" s="12"/>
      <c r="K86" s="14"/>
    </row>
    <row r="87" spans="1:11" ht="12.75">
      <c r="A87" s="5" t="s">
        <v>8</v>
      </c>
      <c r="B87" s="6">
        <f>SUM(B86:B86)</f>
        <v>2</v>
      </c>
      <c r="C87" s="6">
        <f>SUM(C86:C86)</f>
        <v>5</v>
      </c>
      <c r="D87" s="15">
        <f>SUM(C87)/(B87)</f>
        <v>2.5</v>
      </c>
      <c r="E87" s="6" t="s">
        <v>93</v>
      </c>
      <c r="F87" s="6">
        <f>SUM(F86:F86)</f>
        <v>0</v>
      </c>
      <c r="G87" s="12"/>
      <c r="H87" s="12"/>
      <c r="I87" s="12"/>
      <c r="J87" s="12"/>
      <c r="K87" s="14"/>
    </row>
    <row r="88" spans="1:11" ht="12.75">
      <c r="A88" s="5" t="s">
        <v>100</v>
      </c>
      <c r="B88" s="6">
        <v>0</v>
      </c>
      <c r="C88" s="6"/>
      <c r="D88" s="15"/>
      <c r="E88" s="6"/>
      <c r="F88" s="6"/>
      <c r="G88" s="7"/>
      <c r="H88" s="7"/>
      <c r="I88" s="7"/>
      <c r="J88" s="7"/>
      <c r="K88" s="8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</row>
    <row r="90" spans="1:11" ht="12.75">
      <c r="A90" s="5" t="s">
        <v>66</v>
      </c>
      <c r="B90" s="6" t="s">
        <v>77</v>
      </c>
      <c r="C90" s="6" t="s">
        <v>40</v>
      </c>
      <c r="D90" s="6" t="s">
        <v>9</v>
      </c>
      <c r="E90" s="6" t="s">
        <v>41</v>
      </c>
      <c r="F90" s="6"/>
      <c r="G90" s="12"/>
      <c r="H90" s="12"/>
      <c r="I90" s="12"/>
      <c r="J90" s="12"/>
      <c r="K90" s="14"/>
    </row>
    <row r="91" spans="1:11" ht="12.75">
      <c r="A91" s="7" t="s">
        <v>538</v>
      </c>
      <c r="B91" s="8">
        <v>6</v>
      </c>
      <c r="C91" s="8">
        <v>239</v>
      </c>
      <c r="D91" s="9">
        <f>SUM(C91)/(B91)</f>
        <v>39.833333333333336</v>
      </c>
      <c r="E91" s="1">
        <v>48</v>
      </c>
      <c r="F91" s="8"/>
      <c r="G91" s="7"/>
      <c r="H91" s="7"/>
      <c r="I91" s="7"/>
      <c r="J91" s="7"/>
      <c r="K91" s="8"/>
    </row>
    <row r="92" spans="1:11" ht="12.75">
      <c r="A92" s="5" t="s">
        <v>8</v>
      </c>
      <c r="B92" s="6">
        <f>SUM(B91:B91)</f>
        <v>6</v>
      </c>
      <c r="C92" s="6">
        <f>SUM(C91:C91)</f>
        <v>239</v>
      </c>
      <c r="D92" s="15">
        <f>SUM(C92)/(B92)</f>
        <v>39.833333333333336</v>
      </c>
      <c r="E92" s="6" t="s">
        <v>93</v>
      </c>
      <c r="F92" s="6"/>
      <c r="G92" s="5"/>
      <c r="H92" s="5"/>
      <c r="I92" s="5"/>
      <c r="J92" s="5"/>
      <c r="K92" s="6"/>
    </row>
    <row r="93" spans="1:11" ht="12.75">
      <c r="A93" s="5" t="s">
        <v>100</v>
      </c>
      <c r="B93" s="6">
        <f>C26</f>
        <v>0</v>
      </c>
      <c r="C93" s="6"/>
      <c r="D93" s="15"/>
      <c r="E93" s="6"/>
      <c r="F93" s="6"/>
      <c r="G93" s="5"/>
      <c r="H93" s="5"/>
      <c r="I93" s="5"/>
      <c r="J93" s="5"/>
      <c r="K93" s="6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5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s="7" customFormat="1" ht="12.75">
      <c r="A96" s="111" t="s">
        <v>575</v>
      </c>
      <c r="K96" s="8"/>
    </row>
    <row r="97" spans="1:11" s="7" customFormat="1" ht="12.75">
      <c r="A97" s="111" t="s">
        <v>576</v>
      </c>
      <c r="K97" s="8"/>
    </row>
    <row r="98" spans="1:11" s="7" customFormat="1" ht="12.75">
      <c r="A98" s="111" t="s">
        <v>577</v>
      </c>
      <c r="K98" s="8"/>
    </row>
    <row r="99" spans="1:11" s="7" customFormat="1" ht="12.75">
      <c r="A99" s="111" t="s">
        <v>578</v>
      </c>
      <c r="K99" s="8"/>
    </row>
    <row r="100" spans="1:11" s="7" customFormat="1" ht="12.75">
      <c r="A100" s="111" t="s">
        <v>579</v>
      </c>
      <c r="K100" s="8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28" t="s">
        <v>67</v>
      </c>
      <c r="B102" s="29" t="s">
        <v>558</v>
      </c>
      <c r="C102" s="29" t="s">
        <v>89</v>
      </c>
      <c r="D102" s="29" t="s">
        <v>69</v>
      </c>
      <c r="E102" s="29" t="s">
        <v>68</v>
      </c>
      <c r="F102" s="29" t="s">
        <v>545</v>
      </c>
      <c r="G102" s="29" t="s">
        <v>70</v>
      </c>
      <c r="H102" s="29" t="s">
        <v>71</v>
      </c>
      <c r="I102" s="29" t="s">
        <v>546</v>
      </c>
      <c r="J102" s="29" t="s">
        <v>81</v>
      </c>
      <c r="K102" s="44"/>
    </row>
    <row r="103" spans="1:11" ht="12.75">
      <c r="A103" t="s">
        <v>549</v>
      </c>
      <c r="B103" s="1">
        <v>5</v>
      </c>
      <c r="C103" s="1">
        <v>6</v>
      </c>
      <c r="D103" s="1">
        <v>0</v>
      </c>
      <c r="E103" s="1">
        <v>0</v>
      </c>
      <c r="F103" s="1">
        <f aca="true" t="shared" si="3" ref="F103:F116">SUM(B103:E103)</f>
        <v>11</v>
      </c>
      <c r="G103" s="1">
        <v>1</v>
      </c>
      <c r="H103" s="1">
        <v>0</v>
      </c>
      <c r="I103" s="1">
        <v>0</v>
      </c>
      <c r="J103" s="1">
        <v>0</v>
      </c>
      <c r="K103" s="1"/>
    </row>
    <row r="104" spans="1:11" ht="12.75">
      <c r="A104" t="s">
        <v>525</v>
      </c>
      <c r="B104" s="1">
        <v>5</v>
      </c>
      <c r="C104" s="1">
        <v>5</v>
      </c>
      <c r="D104" s="1">
        <v>0</v>
      </c>
      <c r="E104" s="1">
        <v>0</v>
      </c>
      <c r="F104" s="1">
        <f t="shared" si="3"/>
        <v>10</v>
      </c>
      <c r="G104" s="1">
        <v>0</v>
      </c>
      <c r="H104" s="1">
        <v>0</v>
      </c>
      <c r="I104" s="1">
        <v>1</v>
      </c>
      <c r="J104" s="1">
        <v>0</v>
      </c>
      <c r="K104" s="1"/>
    </row>
    <row r="105" spans="1:11" ht="12.75">
      <c r="A105" t="s">
        <v>547</v>
      </c>
      <c r="B105" s="1">
        <v>5</v>
      </c>
      <c r="C105" s="1">
        <v>2</v>
      </c>
      <c r="D105" s="1">
        <v>0</v>
      </c>
      <c r="E105" s="1">
        <v>0</v>
      </c>
      <c r="F105" s="1">
        <f t="shared" si="3"/>
        <v>7</v>
      </c>
      <c r="G105" s="1">
        <v>0</v>
      </c>
      <c r="H105" s="1">
        <v>0</v>
      </c>
      <c r="I105" s="1">
        <v>0</v>
      </c>
      <c r="J105" s="1">
        <v>0</v>
      </c>
      <c r="K105" s="1"/>
    </row>
    <row r="106" spans="1:11" ht="12.75">
      <c r="A106" t="s">
        <v>538</v>
      </c>
      <c r="B106" s="1">
        <v>2</v>
      </c>
      <c r="C106" s="1">
        <v>3</v>
      </c>
      <c r="D106" s="1">
        <v>2</v>
      </c>
      <c r="E106" s="1">
        <v>0</v>
      </c>
      <c r="F106" s="1">
        <f t="shared" si="3"/>
        <v>7</v>
      </c>
      <c r="G106" s="1">
        <v>0</v>
      </c>
      <c r="H106" s="1">
        <v>0</v>
      </c>
      <c r="I106" s="1">
        <v>0</v>
      </c>
      <c r="J106" s="1">
        <v>0</v>
      </c>
      <c r="K106" s="1"/>
    </row>
    <row r="107" spans="1:11" ht="12.75">
      <c r="A107" t="s">
        <v>532</v>
      </c>
      <c r="B107" s="1">
        <v>4</v>
      </c>
      <c r="C107" s="1">
        <v>2</v>
      </c>
      <c r="D107" s="1">
        <v>0</v>
      </c>
      <c r="E107" s="1">
        <v>0</v>
      </c>
      <c r="F107" s="1">
        <f t="shared" si="3"/>
        <v>6</v>
      </c>
      <c r="G107" s="1">
        <v>0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557</v>
      </c>
      <c r="B108" s="1">
        <v>3</v>
      </c>
      <c r="C108" s="1">
        <v>2</v>
      </c>
      <c r="D108" s="1">
        <v>0</v>
      </c>
      <c r="E108" s="1">
        <v>0</v>
      </c>
      <c r="F108" s="1">
        <f t="shared" si="3"/>
        <v>5</v>
      </c>
      <c r="G108" s="1">
        <v>0</v>
      </c>
      <c r="H108" s="1">
        <v>0</v>
      </c>
      <c r="I108" s="1">
        <v>1</v>
      </c>
      <c r="J108" s="1">
        <v>0</v>
      </c>
      <c r="K108" s="1"/>
    </row>
    <row r="109" spans="1:11" ht="12.75">
      <c r="A109" t="s">
        <v>528</v>
      </c>
      <c r="B109" s="1">
        <v>2</v>
      </c>
      <c r="C109" s="1">
        <v>2</v>
      </c>
      <c r="D109" s="1">
        <v>0</v>
      </c>
      <c r="E109" s="1">
        <v>0</v>
      </c>
      <c r="F109" s="1">
        <f t="shared" si="3"/>
        <v>4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548</v>
      </c>
      <c r="B110" s="1">
        <v>1</v>
      </c>
      <c r="C110" s="1">
        <v>2</v>
      </c>
      <c r="D110" s="1">
        <v>0</v>
      </c>
      <c r="E110" s="1">
        <v>0</v>
      </c>
      <c r="F110" s="1">
        <f t="shared" si="3"/>
        <v>3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t="s">
        <v>552</v>
      </c>
      <c r="B111" s="1">
        <v>1</v>
      </c>
      <c r="C111" s="1">
        <v>2</v>
      </c>
      <c r="D111" s="1">
        <v>0</v>
      </c>
      <c r="E111" s="1">
        <v>0</v>
      </c>
      <c r="F111" s="1">
        <f t="shared" si="3"/>
        <v>3</v>
      </c>
      <c r="G111" s="1">
        <v>0</v>
      </c>
      <c r="H111" s="1">
        <v>0</v>
      </c>
      <c r="I111" s="1">
        <v>0</v>
      </c>
      <c r="J111" s="1">
        <v>0</v>
      </c>
      <c r="K111" s="1"/>
    </row>
    <row r="112" spans="1:11" ht="12.75">
      <c r="A112" t="s">
        <v>551</v>
      </c>
      <c r="B112" s="1">
        <v>1</v>
      </c>
      <c r="C112" s="1">
        <v>1</v>
      </c>
      <c r="D112" s="1">
        <v>0</v>
      </c>
      <c r="E112" s="1">
        <v>0</v>
      </c>
      <c r="F112" s="1">
        <f t="shared" si="3"/>
        <v>2</v>
      </c>
      <c r="G112" s="1">
        <v>0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533</v>
      </c>
      <c r="B113" s="1">
        <v>1</v>
      </c>
      <c r="C113" s="1">
        <v>1</v>
      </c>
      <c r="D113" s="1">
        <v>0</v>
      </c>
      <c r="E113" s="1">
        <v>0</v>
      </c>
      <c r="F113" s="1">
        <f t="shared" si="3"/>
        <v>2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535</v>
      </c>
      <c r="B114" s="1">
        <v>0</v>
      </c>
      <c r="C114" s="1">
        <v>1</v>
      </c>
      <c r="D114" s="1">
        <v>0</v>
      </c>
      <c r="E114" s="1">
        <v>0</v>
      </c>
      <c r="F114" s="1">
        <f t="shared" si="3"/>
        <v>1</v>
      </c>
      <c r="G114" s="1">
        <v>0</v>
      </c>
      <c r="H114" s="1">
        <v>0</v>
      </c>
      <c r="I114" s="1">
        <v>0</v>
      </c>
      <c r="J114" s="1">
        <v>0</v>
      </c>
      <c r="K114" s="1"/>
    </row>
    <row r="115" spans="1:11" ht="12.75">
      <c r="A115" t="s">
        <v>550</v>
      </c>
      <c r="B115" s="1">
        <v>0</v>
      </c>
      <c r="C115" s="1">
        <v>0</v>
      </c>
      <c r="D115" s="1">
        <v>1</v>
      </c>
      <c r="E115" s="1">
        <v>0</v>
      </c>
      <c r="F115" s="1">
        <f t="shared" si="3"/>
        <v>1</v>
      </c>
      <c r="G115" s="1">
        <v>0</v>
      </c>
      <c r="H115" s="1">
        <v>0</v>
      </c>
      <c r="I115" s="1">
        <v>0</v>
      </c>
      <c r="J115" s="1">
        <v>0</v>
      </c>
      <c r="K115" s="1"/>
    </row>
    <row r="116" spans="1:11" ht="12.75">
      <c r="A116" t="s">
        <v>527</v>
      </c>
      <c r="B116" s="1">
        <v>0</v>
      </c>
      <c r="C116" s="1">
        <v>1</v>
      </c>
      <c r="D116" s="1">
        <v>0</v>
      </c>
      <c r="E116" s="1">
        <v>0</v>
      </c>
      <c r="F116" s="1">
        <f t="shared" si="3"/>
        <v>1</v>
      </c>
      <c r="G116" s="1">
        <v>0</v>
      </c>
      <c r="H116" s="1">
        <v>0</v>
      </c>
      <c r="I116" s="1">
        <v>0</v>
      </c>
      <c r="J116" s="1">
        <v>0</v>
      </c>
      <c r="K116" s="1"/>
    </row>
    <row r="117" spans="1:11" ht="12.75">
      <c r="A117" s="28" t="s">
        <v>8</v>
      </c>
      <c r="B117" s="29">
        <f aca="true" t="shared" si="4" ref="B117:J117">SUM(B103:B116)</f>
        <v>30</v>
      </c>
      <c r="C117" s="29">
        <f t="shared" si="4"/>
        <v>30</v>
      </c>
      <c r="D117" s="29">
        <f t="shared" si="4"/>
        <v>3</v>
      </c>
      <c r="E117" s="29">
        <f t="shared" si="4"/>
        <v>0</v>
      </c>
      <c r="F117" s="29">
        <f t="shared" si="4"/>
        <v>63</v>
      </c>
      <c r="G117" s="29">
        <f t="shared" si="4"/>
        <v>1</v>
      </c>
      <c r="H117" s="29">
        <f t="shared" si="4"/>
        <v>0</v>
      </c>
      <c r="I117" s="29">
        <f t="shared" si="4"/>
        <v>2</v>
      </c>
      <c r="J117" s="29">
        <f t="shared" si="4"/>
        <v>0</v>
      </c>
      <c r="K117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121</v>
      </c>
      <c r="B4" s="1">
        <v>0</v>
      </c>
      <c r="C4" s="1">
        <v>7</v>
      </c>
      <c r="D4" s="1">
        <v>7</v>
      </c>
      <c r="E4" s="1">
        <v>0</v>
      </c>
      <c r="F4" s="1"/>
      <c r="G4" s="1"/>
      <c r="H4" s="1">
        <f>SUM(B4:G4)</f>
        <v>14</v>
      </c>
      <c r="I4" s="24"/>
      <c r="J4" s="1"/>
    </row>
    <row r="5" spans="1:10" ht="12.75">
      <c r="A5" t="s">
        <v>10</v>
      </c>
      <c r="B5" s="1">
        <v>7</v>
      </c>
      <c r="C5" s="1">
        <v>0</v>
      </c>
      <c r="D5" s="1">
        <v>3</v>
      </c>
      <c r="E5" s="1">
        <v>7</v>
      </c>
      <c r="F5" s="1"/>
      <c r="G5" s="1"/>
      <c r="H5" s="1">
        <f>SUM(B5:G5)</f>
        <v>17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155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16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3</v>
      </c>
      <c r="C11" s="8">
        <v>3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0.3333333333333333</v>
      </c>
      <c r="C14" s="10">
        <f>SUM(C13/C12)</f>
        <v>0.2222222222222222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0.25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45</v>
      </c>
      <c r="C18" s="8">
        <f>SUM(C19)+(C24)</f>
        <v>53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41</v>
      </c>
      <c r="C19" s="8">
        <v>22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272</v>
      </c>
      <c r="C20" s="8">
        <v>61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12</v>
      </c>
      <c r="C21" s="8">
        <v>210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284</v>
      </c>
      <c r="C22" s="8">
        <f>SUM(C20)+(C21)</f>
        <v>271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21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</v>
      </c>
      <c r="C24" s="8">
        <v>31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90</v>
      </c>
      <c r="C27" s="8">
        <v>105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30</v>
      </c>
      <c r="C28" s="9">
        <f>SUM(C27/C26)</f>
        <v>35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11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65</v>
      </c>
      <c r="C32" s="8">
        <v>65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592</v>
      </c>
      <c r="C33" s="47" t="s">
        <v>593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20</v>
      </c>
      <c r="C36" s="8">
        <v>242</v>
      </c>
      <c r="D36" s="9">
        <f aca="true" t="shared" si="0" ref="D36:D43">SUM(C36)/(B36)</f>
        <v>12.1</v>
      </c>
      <c r="E36" s="1" t="s">
        <v>594</v>
      </c>
      <c r="F36" s="8">
        <v>2</v>
      </c>
      <c r="G36" s="8">
        <v>2</v>
      </c>
      <c r="H36" s="8"/>
      <c r="I36" s="8"/>
      <c r="J36" s="8"/>
      <c r="K36" s="8"/>
    </row>
    <row r="37" spans="1:11" ht="12.75">
      <c r="A37" s="7" t="s">
        <v>528</v>
      </c>
      <c r="B37" s="8">
        <v>5</v>
      </c>
      <c r="C37" s="8">
        <v>20</v>
      </c>
      <c r="D37" s="9">
        <f t="shared" si="0"/>
        <v>4</v>
      </c>
      <c r="E37" s="1">
        <v>15</v>
      </c>
      <c r="F37" s="8">
        <v>0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7</v>
      </c>
      <c r="C38" s="8">
        <v>19</v>
      </c>
      <c r="D38" s="9">
        <f t="shared" si="0"/>
        <v>2.7142857142857144</v>
      </c>
      <c r="E38" s="1">
        <v>13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530</v>
      </c>
      <c r="B39" s="8">
        <v>2</v>
      </c>
      <c r="C39" s="8">
        <v>5</v>
      </c>
      <c r="D39" s="9">
        <f t="shared" si="0"/>
        <v>2.5</v>
      </c>
      <c r="E39" s="1">
        <v>5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537</v>
      </c>
      <c r="B40" s="8">
        <v>5</v>
      </c>
      <c r="C40" s="8">
        <v>-10</v>
      </c>
      <c r="D40" s="9">
        <f t="shared" si="0"/>
        <v>-2</v>
      </c>
      <c r="E40" s="1">
        <v>3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595</v>
      </c>
      <c r="B41" s="8">
        <v>2</v>
      </c>
      <c r="C41" s="8">
        <v>-4</v>
      </c>
      <c r="D41" s="9"/>
      <c r="E41" s="1"/>
      <c r="F41" s="8"/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41</v>
      </c>
      <c r="C42" s="6">
        <f>SUM(C36:C41)</f>
        <v>272</v>
      </c>
      <c r="D42" s="15">
        <f t="shared" si="0"/>
        <v>6.634146341463414</v>
      </c>
      <c r="E42" s="6" t="s">
        <v>594</v>
      </c>
      <c r="F42" s="6">
        <f>SUM(F36:F41)</f>
        <v>2</v>
      </c>
      <c r="G42" s="6">
        <v>2</v>
      </c>
      <c r="H42" s="6"/>
      <c r="I42" s="6"/>
      <c r="J42" s="6"/>
      <c r="K42" s="6"/>
    </row>
    <row r="43" spans="1:11" ht="12.75">
      <c r="A43" s="5" t="s">
        <v>121</v>
      </c>
      <c r="B43" s="6">
        <f>C19</f>
        <v>22</v>
      </c>
      <c r="C43" s="6">
        <f>C20</f>
        <v>61</v>
      </c>
      <c r="D43" s="15">
        <f t="shared" si="0"/>
        <v>2.772727272727273</v>
      </c>
      <c r="E43" s="6">
        <v>14</v>
      </c>
      <c r="F43" s="6">
        <v>1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537</v>
      </c>
      <c r="B46" s="8">
        <v>2</v>
      </c>
      <c r="C46" s="8">
        <v>4</v>
      </c>
      <c r="D46" s="8">
        <v>0</v>
      </c>
      <c r="E46" s="10">
        <f>SUM(B46)/(C46)</f>
        <v>0.5</v>
      </c>
      <c r="F46" s="8">
        <v>12</v>
      </c>
      <c r="G46" s="16">
        <f>SUM(F46)/(C46)</f>
        <v>3</v>
      </c>
      <c r="H46" s="8">
        <v>0</v>
      </c>
      <c r="I46" s="1">
        <v>12</v>
      </c>
      <c r="J46" s="8">
        <v>0</v>
      </c>
      <c r="K46" s="8"/>
    </row>
    <row r="47" spans="1:11" ht="12.75">
      <c r="A47" s="5" t="s">
        <v>8</v>
      </c>
      <c r="B47" s="6">
        <f>SUM(B46:B46)</f>
        <v>2</v>
      </c>
      <c r="C47" s="6">
        <f>SUM(C46:C46)</f>
        <v>4</v>
      </c>
      <c r="D47" s="6">
        <f>SUM(D46:D46)</f>
        <v>0</v>
      </c>
      <c r="E47" s="17">
        <f>SUM(B47)/(C47)</f>
        <v>0.5</v>
      </c>
      <c r="F47" s="6">
        <f>SUM(F46:F46)</f>
        <v>12</v>
      </c>
      <c r="G47" s="18">
        <f>SUM(F47)/(C47)</f>
        <v>3</v>
      </c>
      <c r="H47" s="6">
        <f>SUM(H46:H46)</f>
        <v>0</v>
      </c>
      <c r="I47" s="6">
        <v>12</v>
      </c>
      <c r="J47" s="6">
        <v>0</v>
      </c>
      <c r="K47" s="6"/>
    </row>
    <row r="48" spans="1:11" ht="12.75">
      <c r="A48" s="5" t="s">
        <v>121</v>
      </c>
      <c r="B48" s="6">
        <f>C23</f>
        <v>21</v>
      </c>
      <c r="C48" s="6">
        <f>C24</f>
        <v>31</v>
      </c>
      <c r="D48" s="6">
        <f>C25</f>
        <v>1</v>
      </c>
      <c r="E48" s="17">
        <f>SUM(B48)/(C48)</f>
        <v>0.6774193548387096</v>
      </c>
      <c r="F48" s="6">
        <f>C21</f>
        <v>210</v>
      </c>
      <c r="G48" s="18">
        <f>SUM(F48)/(C48)</f>
        <v>6.774193548387097</v>
      </c>
      <c r="H48" s="6">
        <v>1</v>
      </c>
      <c r="I48" s="6" t="s">
        <v>596</v>
      </c>
      <c r="J48" s="6">
        <v>2</v>
      </c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 t="s">
        <v>539</v>
      </c>
      <c r="H50" s="6"/>
      <c r="I50" s="6"/>
      <c r="J50" s="6"/>
      <c r="K50" s="6"/>
    </row>
    <row r="51" spans="1:11" ht="12.75">
      <c r="A51" s="7" t="s">
        <v>532</v>
      </c>
      <c r="B51" s="8">
        <v>1</v>
      </c>
      <c r="C51" s="8">
        <v>12</v>
      </c>
      <c r="D51" s="9">
        <f>SUM(C51)/(B51)</f>
        <v>12</v>
      </c>
      <c r="E51" s="1">
        <v>12</v>
      </c>
      <c r="F51" s="8">
        <v>0</v>
      </c>
      <c r="G51" s="8">
        <v>0</v>
      </c>
      <c r="H51" s="8"/>
      <c r="I51" s="8"/>
      <c r="J51" s="8"/>
      <c r="K51" s="8"/>
    </row>
    <row r="52" spans="1:11" ht="12.75">
      <c r="A52" t="s">
        <v>526</v>
      </c>
      <c r="B52" s="8">
        <v>1</v>
      </c>
      <c r="C52" s="8">
        <v>0</v>
      </c>
      <c r="D52" s="9">
        <f>SUM(C52)/(B52)</f>
        <v>0</v>
      </c>
      <c r="E52" s="1">
        <v>0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5" t="s">
        <v>8</v>
      </c>
      <c r="B53" s="6">
        <f>SUM(B51:B52)</f>
        <v>2</v>
      </c>
      <c r="C53" s="6">
        <f>SUM(C51:C52)</f>
        <v>12</v>
      </c>
      <c r="D53" s="15">
        <f>SUM(C53)/(B53)</f>
        <v>6</v>
      </c>
      <c r="E53" s="6">
        <v>12</v>
      </c>
      <c r="F53" s="6">
        <f>SUM(F51:F52)</f>
        <v>0</v>
      </c>
      <c r="G53" s="6">
        <v>0</v>
      </c>
      <c r="H53" s="6"/>
      <c r="I53" s="6"/>
      <c r="J53" s="6"/>
      <c r="K53" s="14"/>
    </row>
    <row r="54" spans="1:11" ht="12.75">
      <c r="A54" s="5" t="s">
        <v>121</v>
      </c>
      <c r="B54" s="6">
        <f>C23</f>
        <v>21</v>
      </c>
      <c r="C54" s="6">
        <f>C21</f>
        <v>210</v>
      </c>
      <c r="D54" s="15">
        <f>SUM(C54)/(B54)</f>
        <v>10</v>
      </c>
      <c r="E54" s="6" t="s">
        <v>596</v>
      </c>
      <c r="F54" s="6">
        <v>1</v>
      </c>
      <c r="G54" s="6">
        <v>2</v>
      </c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95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7" t="s">
        <v>526</v>
      </c>
      <c r="B58" s="8">
        <v>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>SUM(B58*6)+(C58*6)+(D58*6)+(E58)+(F58*2)+(G58*3)+(H58*2)</f>
        <v>12</v>
      </c>
      <c r="J58" s="8"/>
      <c r="K58" s="8"/>
    </row>
    <row r="59" spans="1:11" ht="12.75">
      <c r="A59" t="s">
        <v>551</v>
      </c>
      <c r="B59" s="8">
        <v>0</v>
      </c>
      <c r="C59" s="8">
        <v>0</v>
      </c>
      <c r="D59" s="8">
        <v>0</v>
      </c>
      <c r="E59" s="8">
        <v>2</v>
      </c>
      <c r="F59" s="8">
        <v>0</v>
      </c>
      <c r="G59" s="8">
        <v>1</v>
      </c>
      <c r="H59" s="8">
        <v>0</v>
      </c>
      <c r="I59" s="8">
        <f>SUM(B59*6)+(C59*6)+(D59*6)+(E59)+(F59*2)+(G59*3)+(H59*2)</f>
        <v>5</v>
      </c>
      <c r="J59" s="8"/>
      <c r="K59" s="8"/>
    </row>
    <row r="60" spans="1:11" ht="12.75">
      <c r="A60" s="5" t="s">
        <v>8</v>
      </c>
      <c r="B60" s="6">
        <f aca="true" t="shared" si="1" ref="B60:H60">SUM(B58:B59)</f>
        <v>2</v>
      </c>
      <c r="C60" s="6">
        <f t="shared" si="1"/>
        <v>0</v>
      </c>
      <c r="D60" s="6">
        <f t="shared" si="1"/>
        <v>0</v>
      </c>
      <c r="E60" s="6">
        <f t="shared" si="1"/>
        <v>2</v>
      </c>
      <c r="F60" s="6">
        <f t="shared" si="1"/>
        <v>0</v>
      </c>
      <c r="G60" s="6">
        <f t="shared" si="1"/>
        <v>1</v>
      </c>
      <c r="H60" s="6">
        <f t="shared" si="1"/>
        <v>0</v>
      </c>
      <c r="I60" s="6">
        <f>SUM(B60*6)+(C60*6)+(D60*6)+(E60)+(F60*2)+(G60*3)+(H60*2)</f>
        <v>17</v>
      </c>
      <c r="J60" s="6"/>
      <c r="K60" s="14"/>
    </row>
    <row r="61" spans="1:11" ht="12.75">
      <c r="A61" s="5" t="s">
        <v>121</v>
      </c>
      <c r="B61" s="6">
        <f>F43</f>
        <v>1</v>
      </c>
      <c r="C61" s="6">
        <f>H48</f>
        <v>1</v>
      </c>
      <c r="D61" s="6">
        <f>SUM(F72)+(F76)+(F81)</f>
        <v>0</v>
      </c>
      <c r="E61" s="6">
        <f>B66</f>
        <v>2</v>
      </c>
      <c r="F61" s="6">
        <v>0</v>
      </c>
      <c r="G61" s="6">
        <f>E66</f>
        <v>0</v>
      </c>
      <c r="H61" s="6">
        <v>0</v>
      </c>
      <c r="I61" s="6">
        <f>SUM(B61*6)+(C61*6)+(D61*6)+(E61)+(F61*2)+(G61*3)+(H61*2)</f>
        <v>14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85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72</v>
      </c>
      <c r="K63" s="14"/>
    </row>
    <row r="64" spans="1:11" ht="12.75">
      <c r="A64" s="7" t="s">
        <v>551</v>
      </c>
      <c r="B64" s="8">
        <v>2</v>
      </c>
      <c r="C64" s="8">
        <v>2</v>
      </c>
      <c r="D64" s="10">
        <f>SUM(B64/C64)</f>
        <v>1</v>
      </c>
      <c r="E64" s="20">
        <v>1</v>
      </c>
      <c r="F64" s="20">
        <v>1</v>
      </c>
      <c r="G64" s="17">
        <v>0</v>
      </c>
      <c r="H64" s="1">
        <v>21</v>
      </c>
      <c r="I64" s="8">
        <f>SUM(B64)+(E64*3)</f>
        <v>5</v>
      </c>
      <c r="J64" s="22" t="s">
        <v>597</v>
      </c>
      <c r="K64" s="8"/>
    </row>
    <row r="65" spans="1:11" ht="12.75">
      <c r="A65" s="5" t="s">
        <v>8</v>
      </c>
      <c r="B65" s="6">
        <f>SUM(B64:B64)</f>
        <v>2</v>
      </c>
      <c r="C65" s="6">
        <f>SUM(C64:C64)</f>
        <v>2</v>
      </c>
      <c r="D65" s="17">
        <f>SUM(B65/C65)</f>
        <v>1</v>
      </c>
      <c r="E65" s="6">
        <f>SUM(E64:E64)</f>
        <v>1</v>
      </c>
      <c r="F65" s="6">
        <f>SUM(F64:F64)</f>
        <v>1</v>
      </c>
      <c r="G65" s="17">
        <v>0</v>
      </c>
      <c r="H65" s="6">
        <v>21</v>
      </c>
      <c r="I65" s="6">
        <f>SUM(B65)+(E65*3)</f>
        <v>5</v>
      </c>
      <c r="J65" s="19" t="s">
        <v>597</v>
      </c>
      <c r="K65" s="6"/>
    </row>
    <row r="66" spans="1:11" ht="12.75">
      <c r="A66" s="5" t="s">
        <v>121</v>
      </c>
      <c r="B66" s="6">
        <v>2</v>
      </c>
      <c r="C66" s="6">
        <v>2</v>
      </c>
      <c r="D66" s="17">
        <f>SUM(B66/C66)</f>
        <v>1</v>
      </c>
      <c r="E66" s="23">
        <v>0</v>
      </c>
      <c r="F66" s="23">
        <v>0</v>
      </c>
      <c r="G66" s="17">
        <v>0</v>
      </c>
      <c r="H66" s="6" t="s">
        <v>93</v>
      </c>
      <c r="I66" s="6">
        <f>SUM(B66)+(E66*3)</f>
        <v>2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73</v>
      </c>
      <c r="B68" s="6" t="s">
        <v>74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526</v>
      </c>
      <c r="B69" s="8">
        <v>2</v>
      </c>
      <c r="C69" s="8">
        <v>30</v>
      </c>
      <c r="D69" s="9">
        <f>SUM(C69)/(B69)</f>
        <v>15</v>
      </c>
      <c r="E69" s="1">
        <v>24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557</v>
      </c>
      <c r="B70" s="8">
        <v>1</v>
      </c>
      <c r="C70" s="8">
        <v>15</v>
      </c>
      <c r="D70" s="9">
        <f>SUM(C70)/(B70)</f>
        <v>15</v>
      </c>
      <c r="E70" s="1">
        <v>15</v>
      </c>
      <c r="F70" s="8">
        <v>0</v>
      </c>
      <c r="G70" s="8"/>
      <c r="H70" s="8"/>
      <c r="I70" s="8"/>
      <c r="J70" s="8"/>
      <c r="K70" s="8"/>
    </row>
    <row r="71" spans="1:11" ht="12.75">
      <c r="A71" s="5" t="s">
        <v>8</v>
      </c>
      <c r="B71" s="6">
        <f>SUM(B69:B70)</f>
        <v>3</v>
      </c>
      <c r="C71" s="6">
        <f>SUM(C69:C70)</f>
        <v>45</v>
      </c>
      <c r="D71" s="15">
        <f>SUM(C71)/(B71)</f>
        <v>15</v>
      </c>
      <c r="E71" s="6">
        <v>24</v>
      </c>
      <c r="F71" s="6">
        <f>SUM(F69:F70)</f>
        <v>0</v>
      </c>
      <c r="G71" s="6"/>
      <c r="H71" s="6"/>
      <c r="I71" s="6"/>
      <c r="J71" s="6"/>
      <c r="K71" s="14"/>
    </row>
    <row r="72" spans="1:11" ht="12.75">
      <c r="A72" s="5" t="s">
        <v>121</v>
      </c>
      <c r="B72" s="6">
        <v>3</v>
      </c>
      <c r="C72" s="6">
        <v>54</v>
      </c>
      <c r="D72" s="15">
        <f>SUM(C72)/(B72)</f>
        <v>18</v>
      </c>
      <c r="E72" s="6">
        <v>27</v>
      </c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64</v>
      </c>
      <c r="B74" s="6" t="s">
        <v>75</v>
      </c>
      <c r="C74" s="6" t="s">
        <v>40</v>
      </c>
      <c r="D74" s="6" t="s">
        <v>9</v>
      </c>
      <c r="E74" s="6" t="s">
        <v>41</v>
      </c>
      <c r="F74" s="6" t="s">
        <v>42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v>0</v>
      </c>
      <c r="C75" s="6"/>
      <c r="D75" s="15"/>
      <c r="E75" s="6"/>
      <c r="F75" s="6">
        <v>0</v>
      </c>
      <c r="G75" s="5"/>
      <c r="H75" s="5"/>
      <c r="I75" s="5"/>
      <c r="J75" s="5"/>
      <c r="K75" s="6"/>
    </row>
    <row r="76" spans="1:11" ht="12.75">
      <c r="A76" s="5" t="s">
        <v>121</v>
      </c>
      <c r="B76" s="6">
        <v>1</v>
      </c>
      <c r="C76" s="6">
        <v>0</v>
      </c>
      <c r="D76" s="15">
        <f>SUM(C76)/(B76)</f>
        <v>0</v>
      </c>
      <c r="E76" s="6">
        <v>0</v>
      </c>
      <c r="F76" s="6">
        <v>0</v>
      </c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65</v>
      </c>
      <c r="B78" s="6" t="s">
        <v>76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7" t="s">
        <v>525</v>
      </c>
      <c r="B79" s="8">
        <v>1</v>
      </c>
      <c r="C79" s="8">
        <v>0</v>
      </c>
      <c r="D79" s="9">
        <f>SUM(C79)/(B79)</f>
        <v>0</v>
      </c>
      <c r="E79" s="1">
        <v>0</v>
      </c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SUM(B79:B79)</f>
        <v>1</v>
      </c>
      <c r="C80" s="6">
        <f>SUM(C79:C79)</f>
        <v>0</v>
      </c>
      <c r="D80" s="15">
        <f>SUM(C80)/(B80)</f>
        <v>0</v>
      </c>
      <c r="E80" s="6">
        <v>0</v>
      </c>
      <c r="F80" s="6">
        <f>SUM(F79:F79)</f>
        <v>0</v>
      </c>
      <c r="G80" s="12"/>
      <c r="H80" s="12"/>
      <c r="I80" s="12"/>
      <c r="J80" s="12"/>
      <c r="K80" s="14"/>
    </row>
    <row r="81" spans="1:11" ht="12.75">
      <c r="A81" s="5" t="s">
        <v>121</v>
      </c>
      <c r="B81" s="6">
        <v>0</v>
      </c>
      <c r="C81" s="6"/>
      <c r="D81" s="15"/>
      <c r="E81" s="6"/>
      <c r="F81" s="6"/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77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538</v>
      </c>
      <c r="B84" s="8">
        <v>3</v>
      </c>
      <c r="C84" s="8">
        <v>90</v>
      </c>
      <c r="D84" s="9">
        <f>SUM(C84)/(B84)</f>
        <v>30</v>
      </c>
      <c r="E84" s="1">
        <v>38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3</v>
      </c>
      <c r="C85" s="6">
        <f>SUM(C84:C84)</f>
        <v>90</v>
      </c>
      <c r="D85" s="15">
        <f>SUM(C85)/(B85)</f>
        <v>30</v>
      </c>
      <c r="E85" s="6">
        <v>38</v>
      </c>
      <c r="F85" s="6"/>
      <c r="G85" s="5"/>
      <c r="H85" s="5"/>
      <c r="I85" s="5"/>
      <c r="J85" s="5"/>
      <c r="K85" s="6"/>
    </row>
    <row r="86" spans="1:11" ht="12.75">
      <c r="A86" s="5" t="s">
        <v>121</v>
      </c>
      <c r="B86" s="6">
        <f>C26</f>
        <v>3</v>
      </c>
      <c r="C86" s="6">
        <f>C27</f>
        <v>105</v>
      </c>
      <c r="D86" s="15">
        <f>SUM(C86)/(B86)</f>
        <v>35</v>
      </c>
      <c r="E86" s="6">
        <v>41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80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587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588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589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590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591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28" t="s">
        <v>67</v>
      </c>
      <c r="B95" s="29" t="s">
        <v>558</v>
      </c>
      <c r="C95" s="29" t="s">
        <v>89</v>
      </c>
      <c r="D95" s="29" t="s">
        <v>69</v>
      </c>
      <c r="E95" s="29" t="s">
        <v>68</v>
      </c>
      <c r="F95" s="29" t="s">
        <v>545</v>
      </c>
      <c r="G95" s="29" t="s">
        <v>70</v>
      </c>
      <c r="H95" s="29" t="s">
        <v>71</v>
      </c>
      <c r="I95" s="29" t="s">
        <v>546</v>
      </c>
      <c r="J95" s="29" t="s">
        <v>81</v>
      </c>
      <c r="K95" s="44"/>
    </row>
    <row r="96" spans="1:11" ht="12.75">
      <c r="A96" t="s">
        <v>549</v>
      </c>
      <c r="B96" s="1">
        <v>2</v>
      </c>
      <c r="C96" s="1">
        <v>7</v>
      </c>
      <c r="D96" s="1">
        <v>0</v>
      </c>
      <c r="E96" s="1">
        <v>0</v>
      </c>
      <c r="F96" s="1">
        <f aca="true" t="shared" si="2" ref="F96:F110">SUM(B96:E96)</f>
        <v>9</v>
      </c>
      <c r="G96" s="1">
        <v>0</v>
      </c>
      <c r="H96" s="1">
        <v>0</v>
      </c>
      <c r="I96" s="1">
        <v>0</v>
      </c>
      <c r="J96" s="1">
        <v>0</v>
      </c>
      <c r="K96" s="1"/>
    </row>
    <row r="97" spans="1:11" ht="12.75">
      <c r="A97" t="s">
        <v>538</v>
      </c>
      <c r="B97" s="1">
        <v>4</v>
      </c>
      <c r="C97" s="1">
        <v>2</v>
      </c>
      <c r="D97" s="1">
        <v>1</v>
      </c>
      <c r="E97" s="1">
        <v>1</v>
      </c>
      <c r="F97" s="1">
        <f t="shared" si="2"/>
        <v>8</v>
      </c>
      <c r="G97" s="1">
        <v>0</v>
      </c>
      <c r="H97" s="1">
        <v>0</v>
      </c>
      <c r="I97" s="1">
        <v>0</v>
      </c>
      <c r="J97" s="1">
        <v>0</v>
      </c>
      <c r="K97" s="1"/>
    </row>
    <row r="98" spans="1:11" ht="12.75">
      <c r="A98" t="s">
        <v>532</v>
      </c>
      <c r="B98" s="1">
        <v>7</v>
      </c>
      <c r="C98" s="1">
        <v>1</v>
      </c>
      <c r="D98" s="1">
        <v>0</v>
      </c>
      <c r="E98" s="1">
        <v>0</v>
      </c>
      <c r="F98" s="1">
        <f t="shared" si="2"/>
        <v>8</v>
      </c>
      <c r="G98" s="1">
        <v>0</v>
      </c>
      <c r="H98" s="1">
        <v>0</v>
      </c>
      <c r="I98" s="1">
        <v>1</v>
      </c>
      <c r="J98" s="1">
        <v>0</v>
      </c>
      <c r="K98" s="1"/>
    </row>
    <row r="99" spans="1:11" ht="12.75">
      <c r="A99" t="s">
        <v>525</v>
      </c>
      <c r="B99" s="1">
        <v>3</v>
      </c>
      <c r="C99" s="1">
        <v>4</v>
      </c>
      <c r="D99" s="1">
        <v>0</v>
      </c>
      <c r="E99" s="1">
        <v>0</v>
      </c>
      <c r="F99" s="1">
        <f t="shared" si="2"/>
        <v>7</v>
      </c>
      <c r="G99" s="1">
        <v>0</v>
      </c>
      <c r="H99" s="1">
        <v>0</v>
      </c>
      <c r="I99" s="1">
        <v>0</v>
      </c>
      <c r="J99" s="1">
        <v>0</v>
      </c>
      <c r="K99" s="1"/>
    </row>
    <row r="100" spans="1:11" ht="12.75">
      <c r="A100" t="s">
        <v>548</v>
      </c>
      <c r="B100" s="1">
        <v>4</v>
      </c>
      <c r="C100" s="1">
        <v>2</v>
      </c>
      <c r="D100" s="1">
        <v>0</v>
      </c>
      <c r="E100" s="1">
        <v>0</v>
      </c>
      <c r="F100" s="1">
        <f t="shared" si="2"/>
        <v>6</v>
      </c>
      <c r="G100" s="1">
        <v>0</v>
      </c>
      <c r="H100" s="1">
        <v>0</v>
      </c>
      <c r="I100" s="1">
        <v>0</v>
      </c>
      <c r="J100" s="1">
        <v>0</v>
      </c>
      <c r="K100" s="1"/>
    </row>
    <row r="101" spans="1:11" ht="12.75">
      <c r="A101" t="s">
        <v>556</v>
      </c>
      <c r="B101" s="1">
        <v>1</v>
      </c>
      <c r="C101" s="1">
        <v>5</v>
      </c>
      <c r="D101" s="1">
        <v>0</v>
      </c>
      <c r="E101" s="1">
        <v>0</v>
      </c>
      <c r="F101" s="1">
        <f t="shared" si="2"/>
        <v>6</v>
      </c>
      <c r="G101" s="1">
        <v>0</v>
      </c>
      <c r="H101" s="1">
        <v>0</v>
      </c>
      <c r="I101" s="1">
        <v>0</v>
      </c>
      <c r="J101" s="1">
        <v>0</v>
      </c>
      <c r="K101" s="1"/>
    </row>
    <row r="102" spans="1:11" ht="12.75">
      <c r="A102" t="s">
        <v>547</v>
      </c>
      <c r="B102" s="1">
        <v>2</v>
      </c>
      <c r="C102" s="1">
        <v>3</v>
      </c>
      <c r="D102" s="1">
        <v>0</v>
      </c>
      <c r="E102" s="1">
        <v>0</v>
      </c>
      <c r="F102" s="1">
        <f t="shared" si="2"/>
        <v>5</v>
      </c>
      <c r="G102" s="1">
        <v>1</v>
      </c>
      <c r="H102" s="1">
        <v>0</v>
      </c>
      <c r="I102" s="1">
        <v>0</v>
      </c>
      <c r="J102" s="1">
        <v>0</v>
      </c>
      <c r="K102" s="1"/>
    </row>
    <row r="103" spans="1:11" ht="12.75">
      <c r="A103" t="s">
        <v>533</v>
      </c>
      <c r="B103" s="1">
        <v>4</v>
      </c>
      <c r="C103" s="1">
        <v>1</v>
      </c>
      <c r="D103" s="1">
        <v>0</v>
      </c>
      <c r="E103" s="1">
        <v>0</v>
      </c>
      <c r="F103" s="1">
        <f t="shared" si="2"/>
        <v>5</v>
      </c>
      <c r="G103" s="1">
        <v>0</v>
      </c>
      <c r="H103" s="1">
        <v>0</v>
      </c>
      <c r="I103" s="1">
        <v>0</v>
      </c>
      <c r="J103" s="1">
        <v>0</v>
      </c>
      <c r="K103" s="1"/>
    </row>
    <row r="104" spans="1:11" ht="12.75">
      <c r="A104" t="s">
        <v>551</v>
      </c>
      <c r="B104" s="1">
        <v>0</v>
      </c>
      <c r="C104" s="1">
        <v>3</v>
      </c>
      <c r="D104" s="1">
        <v>0</v>
      </c>
      <c r="E104" s="1">
        <v>1</v>
      </c>
      <c r="F104" s="1">
        <f t="shared" si="2"/>
        <v>4</v>
      </c>
      <c r="G104" s="1">
        <v>0</v>
      </c>
      <c r="H104" s="1">
        <v>0</v>
      </c>
      <c r="I104" s="1">
        <v>0</v>
      </c>
      <c r="J104" s="1">
        <v>0</v>
      </c>
      <c r="K104" s="1"/>
    </row>
    <row r="105" spans="1:11" ht="12.75">
      <c r="A105" t="s">
        <v>557</v>
      </c>
      <c r="B105" s="1">
        <v>2</v>
      </c>
      <c r="C105" s="1">
        <v>1</v>
      </c>
      <c r="D105" s="1">
        <v>0</v>
      </c>
      <c r="E105" s="1">
        <v>0</v>
      </c>
      <c r="F105" s="1">
        <f t="shared" si="2"/>
        <v>3</v>
      </c>
      <c r="G105" s="1">
        <v>0</v>
      </c>
      <c r="H105" s="1">
        <v>0</v>
      </c>
      <c r="I105" s="1">
        <v>1</v>
      </c>
      <c r="J105" s="1">
        <v>0</v>
      </c>
      <c r="K105" s="1"/>
    </row>
    <row r="106" spans="1:11" ht="12.75">
      <c r="A106" t="s">
        <v>528</v>
      </c>
      <c r="B106" s="1">
        <v>1</v>
      </c>
      <c r="C106" s="1">
        <v>1</v>
      </c>
      <c r="D106" s="1">
        <v>0</v>
      </c>
      <c r="E106" s="1">
        <v>0</v>
      </c>
      <c r="F106" s="1">
        <f t="shared" si="2"/>
        <v>2</v>
      </c>
      <c r="G106" s="1">
        <v>0</v>
      </c>
      <c r="H106" s="1">
        <v>0</v>
      </c>
      <c r="I106" s="1">
        <v>0</v>
      </c>
      <c r="J106" s="1">
        <v>0</v>
      </c>
      <c r="K106" s="1"/>
    </row>
    <row r="107" spans="1:11" ht="12.75">
      <c r="A107" t="s">
        <v>530</v>
      </c>
      <c r="B107" s="1">
        <v>1</v>
      </c>
      <c r="C107" s="1">
        <v>1</v>
      </c>
      <c r="D107" s="1">
        <v>0</v>
      </c>
      <c r="E107" s="1">
        <v>0</v>
      </c>
      <c r="F107" s="1">
        <f t="shared" si="2"/>
        <v>2</v>
      </c>
      <c r="G107" s="1">
        <v>0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535</v>
      </c>
      <c r="B108" s="1">
        <v>0</v>
      </c>
      <c r="C108" s="1">
        <v>0</v>
      </c>
      <c r="D108" s="1">
        <v>1</v>
      </c>
      <c r="E108" s="1">
        <v>0</v>
      </c>
      <c r="F108" s="1">
        <f t="shared" si="2"/>
        <v>1</v>
      </c>
      <c r="G108" s="1">
        <v>0</v>
      </c>
      <c r="H108" s="1">
        <v>0</v>
      </c>
      <c r="I108" s="1">
        <v>0</v>
      </c>
      <c r="J108" s="1">
        <v>0</v>
      </c>
      <c r="K108" s="1"/>
    </row>
    <row r="109" spans="1:11" ht="12.75">
      <c r="A109" t="s">
        <v>552</v>
      </c>
      <c r="B109" s="1">
        <v>0</v>
      </c>
      <c r="C109" s="1">
        <v>1</v>
      </c>
      <c r="D109" s="1">
        <v>0</v>
      </c>
      <c r="E109" s="1">
        <v>0</v>
      </c>
      <c r="F109" s="1">
        <f t="shared" si="2"/>
        <v>1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567</v>
      </c>
      <c r="B110" s="1">
        <v>1</v>
      </c>
      <c r="C110" s="1">
        <v>0</v>
      </c>
      <c r="D110" s="1">
        <v>0</v>
      </c>
      <c r="E110" s="1">
        <v>0</v>
      </c>
      <c r="F110" s="1">
        <f t="shared" si="2"/>
        <v>1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s="28" t="s">
        <v>8</v>
      </c>
      <c r="B111" s="29">
        <f aca="true" t="shared" si="3" ref="B111:J111">SUM(B96:B110)</f>
        <v>32</v>
      </c>
      <c r="C111" s="29">
        <f t="shared" si="3"/>
        <v>32</v>
      </c>
      <c r="D111" s="29">
        <f t="shared" si="3"/>
        <v>2</v>
      </c>
      <c r="E111" s="29">
        <f t="shared" si="3"/>
        <v>2</v>
      </c>
      <c r="F111" s="29">
        <f t="shared" si="3"/>
        <v>68</v>
      </c>
      <c r="G111" s="29">
        <f t="shared" si="3"/>
        <v>1</v>
      </c>
      <c r="H111" s="29">
        <f t="shared" si="3"/>
        <v>0</v>
      </c>
      <c r="I111" s="29">
        <f t="shared" si="3"/>
        <v>2</v>
      </c>
      <c r="J111" s="29">
        <f t="shared" si="3"/>
        <v>0</v>
      </c>
      <c r="K111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102</v>
      </c>
      <c r="B4" s="1">
        <v>7</v>
      </c>
      <c r="C4" s="1">
        <v>0</v>
      </c>
      <c r="D4" s="1">
        <v>7</v>
      </c>
      <c r="E4" s="1">
        <v>10</v>
      </c>
      <c r="F4" s="1"/>
      <c r="G4" s="1"/>
      <c r="H4" s="1">
        <f>SUM(B4:G4)</f>
        <v>24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103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11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5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0.45454545454545453</v>
      </c>
      <c r="C14" s="10">
        <f>SUM(C13/C12)</f>
        <v>0.4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0.75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49</v>
      </c>
      <c r="C18" s="8">
        <f>SUM(C19)+(C24)</f>
        <v>52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42</v>
      </c>
      <c r="C19" s="8">
        <v>23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152</v>
      </c>
      <c r="C20" s="8">
        <v>122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40</v>
      </c>
      <c r="C21" s="8">
        <v>194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192</v>
      </c>
      <c r="C22" s="8">
        <f>SUM(C20)+(C21)</f>
        <v>316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3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7</v>
      </c>
      <c r="C24" s="8">
        <v>29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3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115</v>
      </c>
      <c r="C27" s="8">
        <v>32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38.333333333333336</v>
      </c>
      <c r="C28" s="9">
        <f>SUM(C27/C26)</f>
        <v>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49</v>
      </c>
      <c r="C32" s="8">
        <v>27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604</v>
      </c>
      <c r="C33" s="47" t="s">
        <v>605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530</v>
      </c>
      <c r="B36" s="8">
        <v>4</v>
      </c>
      <c r="C36" s="8">
        <v>62</v>
      </c>
      <c r="D36" s="9">
        <f aca="true" t="shared" si="0" ref="D36:D45">SUM(C36)/(B36)</f>
        <v>15.5</v>
      </c>
      <c r="E36" s="1">
        <v>25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526</v>
      </c>
      <c r="B37" s="8">
        <v>17</v>
      </c>
      <c r="C37" s="8">
        <v>46</v>
      </c>
      <c r="D37" s="9">
        <f t="shared" si="0"/>
        <v>2.7058823529411766</v>
      </c>
      <c r="E37" s="1">
        <v>10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528</v>
      </c>
      <c r="B38" s="8">
        <v>2</v>
      </c>
      <c r="C38" s="8">
        <v>13</v>
      </c>
      <c r="D38" s="9">
        <f t="shared" si="0"/>
        <v>6.5</v>
      </c>
      <c r="E38" s="1">
        <v>8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525</v>
      </c>
      <c r="B39" s="8">
        <v>6</v>
      </c>
      <c r="C39" s="8">
        <v>12</v>
      </c>
      <c r="D39" s="9">
        <f>SUM(C39)/(B39)</f>
        <v>2</v>
      </c>
      <c r="E39" s="1">
        <v>11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527</v>
      </c>
      <c r="B40" s="8">
        <v>7</v>
      </c>
      <c r="C40" s="8">
        <v>11</v>
      </c>
      <c r="D40" s="9">
        <f>SUM(C40)/(B40)</f>
        <v>1.5714285714285714</v>
      </c>
      <c r="E40" s="1">
        <v>4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536</v>
      </c>
      <c r="B41" s="8">
        <v>1</v>
      </c>
      <c r="C41" s="8">
        <v>6</v>
      </c>
      <c r="D41" s="9">
        <f t="shared" si="0"/>
        <v>6</v>
      </c>
      <c r="E41" s="1">
        <v>6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537</v>
      </c>
      <c r="B42" s="8">
        <v>4</v>
      </c>
      <c r="C42" s="8">
        <v>3</v>
      </c>
      <c r="D42" s="9">
        <f t="shared" si="0"/>
        <v>0.75</v>
      </c>
      <c r="E42" s="1">
        <v>4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87</v>
      </c>
      <c r="B43" s="8">
        <v>1</v>
      </c>
      <c r="C43" s="8">
        <v>-1</v>
      </c>
      <c r="D43" s="9"/>
      <c r="E43" s="1"/>
      <c r="F43" s="8"/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42</v>
      </c>
      <c r="C44" s="6">
        <f>SUM(C36:C43)</f>
        <v>152</v>
      </c>
      <c r="D44" s="15">
        <f t="shared" si="0"/>
        <v>3.619047619047619</v>
      </c>
      <c r="E44" s="6">
        <v>25</v>
      </c>
      <c r="F44" s="6">
        <f>SUM(F36:F43)</f>
        <v>0</v>
      </c>
      <c r="G44" s="6"/>
      <c r="H44" s="6"/>
      <c r="I44" s="6"/>
      <c r="J44" s="6"/>
      <c r="K44" s="6"/>
    </row>
    <row r="45" spans="1:11" ht="12.75">
      <c r="A45" s="5" t="s">
        <v>102</v>
      </c>
      <c r="B45" s="6">
        <f>C19</f>
        <v>23</v>
      </c>
      <c r="C45" s="6">
        <f>C20</f>
        <v>122</v>
      </c>
      <c r="D45" s="15">
        <f t="shared" si="0"/>
        <v>5.304347826086956</v>
      </c>
      <c r="E45" s="6">
        <v>13</v>
      </c>
      <c r="F45" s="6">
        <v>1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537</v>
      </c>
      <c r="B48" s="8">
        <v>2</v>
      </c>
      <c r="C48" s="8">
        <v>6</v>
      </c>
      <c r="D48" s="8">
        <v>3</v>
      </c>
      <c r="E48" s="10">
        <f>SUM(B48)/(C48)</f>
        <v>0.3333333333333333</v>
      </c>
      <c r="F48" s="8">
        <v>30</v>
      </c>
      <c r="G48" s="16">
        <f>SUM(F48)/(C48)</f>
        <v>5</v>
      </c>
      <c r="H48" s="8">
        <v>0</v>
      </c>
      <c r="I48" s="1">
        <v>15</v>
      </c>
      <c r="J48" s="8"/>
      <c r="K48" s="8"/>
    </row>
    <row r="49" spans="1:11" ht="12.75">
      <c r="A49" s="7" t="s">
        <v>525</v>
      </c>
      <c r="B49" s="8">
        <v>1</v>
      </c>
      <c r="C49" s="8">
        <v>1</v>
      </c>
      <c r="D49" s="8">
        <v>0</v>
      </c>
      <c r="E49" s="10">
        <f>SUM(B49)/(C49)</f>
        <v>1</v>
      </c>
      <c r="F49" s="8">
        <v>10</v>
      </c>
      <c r="G49" s="16">
        <f>SUM(F49)/(C49)</f>
        <v>10</v>
      </c>
      <c r="H49" s="8">
        <v>0</v>
      </c>
      <c r="I49" s="1">
        <v>10</v>
      </c>
      <c r="J49" s="8"/>
      <c r="K49" s="8"/>
    </row>
    <row r="50" spans="1:11" ht="12.75">
      <c r="A50" s="5" t="s">
        <v>8</v>
      </c>
      <c r="B50" s="6">
        <f>SUM(B48:B49)</f>
        <v>3</v>
      </c>
      <c r="C50" s="6">
        <f>SUM(C48:C49)</f>
        <v>7</v>
      </c>
      <c r="D50" s="6">
        <f>SUM(D48:D49)</f>
        <v>3</v>
      </c>
      <c r="E50" s="17">
        <f>SUM(B50)/(C50)</f>
        <v>0.42857142857142855</v>
      </c>
      <c r="F50" s="6">
        <f>SUM(F48:F49)</f>
        <v>40</v>
      </c>
      <c r="G50" s="18">
        <f>SUM(F50)/(C50)</f>
        <v>5.714285714285714</v>
      </c>
      <c r="H50" s="6">
        <f>SUM(H48:H49)</f>
        <v>0</v>
      </c>
      <c r="I50" s="6">
        <v>15</v>
      </c>
      <c r="J50" s="6"/>
      <c r="K50" s="6"/>
    </row>
    <row r="51" spans="1:11" ht="12.75">
      <c r="A51" s="5" t="s">
        <v>102</v>
      </c>
      <c r="B51" s="6">
        <f>C23</f>
        <v>13</v>
      </c>
      <c r="C51" s="6">
        <f>C24</f>
        <v>29</v>
      </c>
      <c r="D51" s="6">
        <f>C25</f>
        <v>1</v>
      </c>
      <c r="E51" s="17">
        <f>SUM(B51)/(C51)</f>
        <v>0.4482758620689655</v>
      </c>
      <c r="F51" s="6">
        <f>C21</f>
        <v>194</v>
      </c>
      <c r="G51" s="18">
        <f>SUM(F51)/(C51)</f>
        <v>6.689655172413793</v>
      </c>
      <c r="H51" s="6">
        <v>1</v>
      </c>
      <c r="I51" s="6" t="s">
        <v>608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532</v>
      </c>
      <c r="B54" s="8">
        <v>1</v>
      </c>
      <c r="C54" s="8">
        <v>15</v>
      </c>
      <c r="D54" s="9">
        <f>SUM(C54)/(B54)</f>
        <v>15</v>
      </c>
      <c r="E54" s="1">
        <v>15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526</v>
      </c>
      <c r="B55" s="8">
        <v>1</v>
      </c>
      <c r="C55" s="8">
        <v>15</v>
      </c>
      <c r="D55" s="9">
        <f>SUM(C55)/(B55)</f>
        <v>15</v>
      </c>
      <c r="E55" s="1">
        <v>15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528</v>
      </c>
      <c r="B56" s="8">
        <v>1</v>
      </c>
      <c r="C56" s="8">
        <v>10</v>
      </c>
      <c r="D56" s="9">
        <f>SUM(C56)/(B56)</f>
        <v>10</v>
      </c>
      <c r="E56" s="1">
        <v>10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SUM(B54:B56)</f>
        <v>3</v>
      </c>
      <c r="C57" s="6">
        <f>SUM(C54:C56)</f>
        <v>40</v>
      </c>
      <c r="D57" s="15">
        <f>SUM(C57)/(B57)</f>
        <v>13.333333333333334</v>
      </c>
      <c r="E57" s="6">
        <v>15</v>
      </c>
      <c r="F57" s="6">
        <f>SUM(F54:F56)</f>
        <v>0</v>
      </c>
      <c r="G57" s="6"/>
      <c r="H57" s="6"/>
      <c r="I57" s="6"/>
      <c r="J57" s="6"/>
      <c r="K57" s="14"/>
    </row>
    <row r="58" spans="1:11" ht="12.75">
      <c r="A58" s="5" t="s">
        <v>102</v>
      </c>
      <c r="B58" s="6">
        <f>C23</f>
        <v>13</v>
      </c>
      <c r="C58" s="6">
        <f>C21</f>
        <v>194</v>
      </c>
      <c r="D58" s="15">
        <f>SUM(C58)/(B58)</f>
        <v>14.923076923076923</v>
      </c>
      <c r="E58" s="6" t="s">
        <v>608</v>
      </c>
      <c r="F58" s="6">
        <v>1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5" t="s">
        <v>8</v>
      </c>
      <c r="B62" s="6"/>
      <c r="C62" s="6"/>
      <c r="D62" s="6"/>
      <c r="E62" s="6"/>
      <c r="F62" s="6"/>
      <c r="G62" s="6"/>
      <c r="H62" s="6"/>
      <c r="I62" s="6">
        <f>SUM(B62*6)+(C62*6)+(D62*6)+(E62)+(F62*2)+(G62*3)+(H62*2)</f>
        <v>0</v>
      </c>
      <c r="J62" s="6"/>
      <c r="K62" s="14"/>
    </row>
    <row r="63" spans="1:11" ht="12.75">
      <c r="A63" s="5" t="s">
        <v>102</v>
      </c>
      <c r="B63" s="6">
        <f>F45</f>
        <v>1</v>
      </c>
      <c r="C63" s="6">
        <f>H51</f>
        <v>1</v>
      </c>
      <c r="D63" s="6">
        <f>SUM(F74)+(F79)+(F84)</f>
        <v>1</v>
      </c>
      <c r="E63" s="6">
        <f>B67</f>
        <v>3</v>
      </c>
      <c r="F63" s="6">
        <v>0</v>
      </c>
      <c r="G63" s="6">
        <f>E67</f>
        <v>1</v>
      </c>
      <c r="H63" s="6">
        <v>0</v>
      </c>
      <c r="I63" s="6">
        <f>SUM(B63*6)+(C63*6)+(D63*6)+(E63)+(F63*2)+(G63*3)+(H63*2)</f>
        <v>24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5" t="s">
        <v>8</v>
      </c>
      <c r="B66" s="6"/>
      <c r="C66" s="6"/>
      <c r="D66" s="17"/>
      <c r="E66" s="6"/>
      <c r="F66" s="6"/>
      <c r="G66" s="17"/>
      <c r="H66" s="6"/>
      <c r="I66" s="6">
        <f>SUM(B66)+(E66*3)</f>
        <v>0</v>
      </c>
      <c r="J66" s="19"/>
      <c r="K66" s="6"/>
    </row>
    <row r="67" spans="1:11" ht="12.75">
      <c r="A67" s="5" t="s">
        <v>102</v>
      </c>
      <c r="B67" s="6">
        <v>3</v>
      </c>
      <c r="C67" s="6">
        <v>3</v>
      </c>
      <c r="D67" s="17">
        <f>SUM(B67/C67)</f>
        <v>1</v>
      </c>
      <c r="E67" s="23">
        <v>1</v>
      </c>
      <c r="F67" s="23">
        <v>3</v>
      </c>
      <c r="G67" s="17">
        <v>0.333</v>
      </c>
      <c r="H67" s="6">
        <v>24</v>
      </c>
      <c r="I67" s="6">
        <f>SUM(B67)+(E67*3)</f>
        <v>6</v>
      </c>
      <c r="J67" s="19" t="s">
        <v>609</v>
      </c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73</v>
      </c>
      <c r="B69" s="6" t="s">
        <v>74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536</v>
      </c>
      <c r="B70" s="8">
        <v>1</v>
      </c>
      <c r="C70" s="8">
        <v>30</v>
      </c>
      <c r="D70" s="9">
        <f>SUM(C70)/(B70)</f>
        <v>30</v>
      </c>
      <c r="E70" s="1">
        <v>30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567</v>
      </c>
      <c r="B71" s="8">
        <v>1</v>
      </c>
      <c r="C71" s="8">
        <v>14</v>
      </c>
      <c r="D71" s="9">
        <f>SUM(C71)/(B71)</f>
        <v>14</v>
      </c>
      <c r="E71" s="1">
        <v>14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526</v>
      </c>
      <c r="B72" s="8">
        <v>1</v>
      </c>
      <c r="C72" s="8">
        <v>2</v>
      </c>
      <c r="D72" s="9">
        <f>SUM(C72)/(B72)</f>
        <v>2</v>
      </c>
      <c r="E72" s="1">
        <v>2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SUM(B70:B72)</f>
        <v>3</v>
      </c>
      <c r="C73" s="6">
        <f>SUM(C70:C72)</f>
        <v>46</v>
      </c>
      <c r="D73" s="15">
        <f>SUM(C73)/(B73)</f>
        <v>15.333333333333334</v>
      </c>
      <c r="E73" s="6">
        <v>30</v>
      </c>
      <c r="F73" s="6">
        <f>SUM(F70:F72)</f>
        <v>0</v>
      </c>
      <c r="G73" s="6"/>
      <c r="H73" s="6"/>
      <c r="I73" s="6"/>
      <c r="J73" s="6"/>
      <c r="K73" s="14"/>
    </row>
    <row r="74" spans="1:11" ht="12.75">
      <c r="A74" s="5" t="s">
        <v>102</v>
      </c>
      <c r="B74" s="6">
        <v>1</v>
      </c>
      <c r="C74" s="6">
        <v>24</v>
      </c>
      <c r="D74" s="15">
        <f>SUM(C74)/(B74)</f>
        <v>24</v>
      </c>
      <c r="E74" s="6">
        <v>24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7" t="s">
        <v>526</v>
      </c>
      <c r="B77" s="8">
        <v>1</v>
      </c>
      <c r="C77" s="8">
        <v>3</v>
      </c>
      <c r="D77" s="9">
        <f>SUM(C77)/(B77)</f>
        <v>3</v>
      </c>
      <c r="E77" s="1">
        <v>3</v>
      </c>
      <c r="F77" s="8">
        <v>0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f>SUM(B77:B77)</f>
        <v>1</v>
      </c>
      <c r="C78" s="6">
        <f>SUM(C77:C77)</f>
        <v>3</v>
      </c>
      <c r="D78" s="15">
        <f>SUM(C78)/(B78)</f>
        <v>3</v>
      </c>
      <c r="E78" s="6">
        <v>3</v>
      </c>
      <c r="F78" s="6">
        <f>SUM(F77:F77)</f>
        <v>0</v>
      </c>
      <c r="G78" s="5"/>
      <c r="H78" s="5"/>
      <c r="I78" s="5"/>
      <c r="J78" s="5"/>
      <c r="K78" s="6"/>
    </row>
    <row r="79" spans="1:11" ht="12.75">
      <c r="A79" s="5" t="s">
        <v>102</v>
      </c>
      <c r="B79" s="6">
        <v>3</v>
      </c>
      <c r="C79" s="6">
        <v>13</v>
      </c>
      <c r="D79" s="15">
        <f>SUM(C79)/(B79)</f>
        <v>4.333333333333333</v>
      </c>
      <c r="E79" s="6">
        <v>7</v>
      </c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76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7" t="s">
        <v>533</v>
      </c>
      <c r="B82" s="8">
        <v>1</v>
      </c>
      <c r="C82" s="8">
        <v>20</v>
      </c>
      <c r="D82" s="9">
        <f>SUM(C82)/(B82)</f>
        <v>20</v>
      </c>
      <c r="E82" s="1">
        <v>20</v>
      </c>
      <c r="F82" s="8">
        <v>0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f>SUM(B82:B82)</f>
        <v>1</v>
      </c>
      <c r="C83" s="6">
        <f>SUM(C82:C82)</f>
        <v>20</v>
      </c>
      <c r="D83" s="15">
        <f>SUM(C83)/(B83)</f>
        <v>20</v>
      </c>
      <c r="E83" s="6">
        <v>20</v>
      </c>
      <c r="F83" s="6">
        <f>SUM(F82:F82)</f>
        <v>0</v>
      </c>
      <c r="G83" s="12"/>
      <c r="H83" s="12"/>
      <c r="I83" s="12"/>
      <c r="J83" s="12"/>
      <c r="K83" s="14"/>
    </row>
    <row r="84" spans="1:11" ht="12.75">
      <c r="A84" s="5" t="s">
        <v>102</v>
      </c>
      <c r="B84" s="6">
        <v>3</v>
      </c>
      <c r="C84" s="6">
        <v>40</v>
      </c>
      <c r="D84" s="15">
        <f>SUM(C84)/(B84)</f>
        <v>13.333333333333334</v>
      </c>
      <c r="E84" s="6" t="s">
        <v>606</v>
      </c>
      <c r="F84" s="6">
        <v>1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77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538</v>
      </c>
      <c r="B87" s="8">
        <v>3</v>
      </c>
      <c r="C87" s="8">
        <v>115</v>
      </c>
      <c r="D87" s="9">
        <f>SUM(C87)/(B87)</f>
        <v>38.333333333333336</v>
      </c>
      <c r="E87" s="1">
        <v>48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3</v>
      </c>
      <c r="C88" s="6">
        <f>SUM(C87:C87)</f>
        <v>115</v>
      </c>
      <c r="D88" s="15">
        <f>SUM(C88)/(B88)</f>
        <v>38.333333333333336</v>
      </c>
      <c r="E88" s="6">
        <v>48</v>
      </c>
      <c r="F88" s="6"/>
      <c r="G88" s="5"/>
      <c r="H88" s="5"/>
      <c r="I88" s="5"/>
      <c r="J88" s="5"/>
      <c r="K88" s="6"/>
    </row>
    <row r="89" spans="1:11" ht="12.75">
      <c r="A89" s="5" t="s">
        <v>102</v>
      </c>
      <c r="B89" s="6">
        <f>C26</f>
        <v>1</v>
      </c>
      <c r="C89" s="6">
        <f>C27</f>
        <v>32</v>
      </c>
      <c r="D89" s="15">
        <f>SUM(C89)/(B89)</f>
        <v>32</v>
      </c>
      <c r="E89" s="6">
        <v>32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80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7" t="s">
        <v>600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601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602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603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558</v>
      </c>
      <c r="C97" s="29" t="s">
        <v>89</v>
      </c>
      <c r="D97" s="29" t="s">
        <v>69</v>
      </c>
      <c r="E97" s="29" t="s">
        <v>68</v>
      </c>
      <c r="F97" s="29" t="s">
        <v>545</v>
      </c>
      <c r="G97" s="29" t="s">
        <v>70</v>
      </c>
      <c r="H97" s="29" t="s">
        <v>71</v>
      </c>
      <c r="I97" s="29" t="s">
        <v>546</v>
      </c>
      <c r="J97" s="29" t="s">
        <v>81</v>
      </c>
      <c r="K97" s="44"/>
    </row>
    <row r="98" spans="1:11" ht="12.75">
      <c r="A98" s="113" t="s">
        <v>538</v>
      </c>
      <c r="B98" s="114">
        <v>5</v>
      </c>
      <c r="C98" s="114">
        <v>5</v>
      </c>
      <c r="D98" s="114">
        <v>0</v>
      </c>
      <c r="E98" s="114">
        <v>0</v>
      </c>
      <c r="F98" s="114">
        <f aca="true" t="shared" si="1" ref="F98:F113">SUM(B98:E98)</f>
        <v>10</v>
      </c>
      <c r="G98" s="114">
        <v>0</v>
      </c>
      <c r="H98" s="114">
        <v>0</v>
      </c>
      <c r="I98" s="114">
        <v>0</v>
      </c>
      <c r="J98" s="114">
        <v>0</v>
      </c>
      <c r="K98" s="1"/>
    </row>
    <row r="99" spans="1:11" ht="12.75">
      <c r="A99" s="113" t="s">
        <v>525</v>
      </c>
      <c r="B99" s="114">
        <v>4</v>
      </c>
      <c r="C99" s="114">
        <v>3</v>
      </c>
      <c r="D99" s="114">
        <v>1</v>
      </c>
      <c r="E99" s="114">
        <v>0</v>
      </c>
      <c r="F99" s="114">
        <f t="shared" si="1"/>
        <v>8</v>
      </c>
      <c r="G99" s="114">
        <v>0</v>
      </c>
      <c r="H99" s="114">
        <v>0</v>
      </c>
      <c r="I99" s="114">
        <v>0</v>
      </c>
      <c r="J99" s="114">
        <v>0</v>
      </c>
      <c r="K99" s="1"/>
    </row>
    <row r="100" spans="1:11" ht="12.75">
      <c r="A100" s="113" t="s">
        <v>551</v>
      </c>
      <c r="B100" s="114">
        <v>2</v>
      </c>
      <c r="C100" s="114">
        <v>4</v>
      </c>
      <c r="D100" s="114">
        <v>1</v>
      </c>
      <c r="E100" s="114">
        <v>0</v>
      </c>
      <c r="F100" s="114">
        <f t="shared" si="1"/>
        <v>7</v>
      </c>
      <c r="G100" s="114">
        <v>0</v>
      </c>
      <c r="H100" s="114">
        <v>0</v>
      </c>
      <c r="I100" s="114">
        <v>0</v>
      </c>
      <c r="J100" s="114">
        <v>0</v>
      </c>
      <c r="K100" s="1"/>
    </row>
    <row r="101" spans="1:11" ht="12.75">
      <c r="A101" s="113" t="s">
        <v>549</v>
      </c>
      <c r="B101" s="114">
        <v>4</v>
      </c>
      <c r="C101" s="114">
        <v>2</v>
      </c>
      <c r="D101" s="114">
        <v>0</v>
      </c>
      <c r="E101" s="114">
        <v>0</v>
      </c>
      <c r="F101" s="114">
        <f t="shared" si="1"/>
        <v>6</v>
      </c>
      <c r="G101" s="114">
        <v>0</v>
      </c>
      <c r="H101" s="114">
        <v>0</v>
      </c>
      <c r="I101" s="114">
        <v>0</v>
      </c>
      <c r="J101" s="114">
        <v>0</v>
      </c>
      <c r="K101" s="1"/>
    </row>
    <row r="102" spans="1:11" ht="12.75">
      <c r="A102" s="113" t="s">
        <v>557</v>
      </c>
      <c r="B102" s="114">
        <v>2</v>
      </c>
      <c r="C102" s="114">
        <v>4</v>
      </c>
      <c r="D102" s="114">
        <v>0</v>
      </c>
      <c r="E102" s="114">
        <v>0</v>
      </c>
      <c r="F102" s="114">
        <f t="shared" si="1"/>
        <v>6</v>
      </c>
      <c r="G102" s="114">
        <v>0</v>
      </c>
      <c r="H102" s="114">
        <v>0</v>
      </c>
      <c r="I102" s="114">
        <v>0</v>
      </c>
      <c r="J102" s="114">
        <v>0</v>
      </c>
      <c r="K102" s="1"/>
    </row>
    <row r="103" spans="1:11" ht="12.75">
      <c r="A103" s="113" t="s">
        <v>528</v>
      </c>
      <c r="B103" s="114">
        <v>2</v>
      </c>
      <c r="C103" s="114">
        <v>3</v>
      </c>
      <c r="D103" s="114">
        <v>0</v>
      </c>
      <c r="E103" s="114">
        <v>0</v>
      </c>
      <c r="F103" s="114">
        <f t="shared" si="1"/>
        <v>5</v>
      </c>
      <c r="G103" s="114">
        <v>0</v>
      </c>
      <c r="H103" s="114">
        <v>0</v>
      </c>
      <c r="I103" s="114">
        <v>0</v>
      </c>
      <c r="J103" s="114">
        <v>0</v>
      </c>
      <c r="K103" s="1"/>
    </row>
    <row r="104" spans="1:11" ht="12.75">
      <c r="A104" s="113" t="s">
        <v>533</v>
      </c>
      <c r="B104" s="114">
        <v>2</v>
      </c>
      <c r="C104" s="114">
        <v>3</v>
      </c>
      <c r="D104" s="114">
        <v>0</v>
      </c>
      <c r="E104" s="114">
        <v>0</v>
      </c>
      <c r="F104" s="114">
        <f t="shared" si="1"/>
        <v>5</v>
      </c>
      <c r="G104" s="114">
        <v>0</v>
      </c>
      <c r="H104" s="114">
        <v>0</v>
      </c>
      <c r="I104" s="114">
        <v>1</v>
      </c>
      <c r="J104" s="114">
        <v>0</v>
      </c>
      <c r="K104" s="1"/>
    </row>
    <row r="105" spans="1:11" ht="12.75">
      <c r="A105" s="113" t="s">
        <v>547</v>
      </c>
      <c r="B105" s="114">
        <v>1</v>
      </c>
      <c r="C105" s="114">
        <v>3</v>
      </c>
      <c r="D105" s="114">
        <v>0</v>
      </c>
      <c r="E105" s="114">
        <v>0</v>
      </c>
      <c r="F105" s="114">
        <f t="shared" si="1"/>
        <v>4</v>
      </c>
      <c r="G105" s="114">
        <v>0</v>
      </c>
      <c r="H105" s="114">
        <v>0</v>
      </c>
      <c r="I105" s="114">
        <v>0</v>
      </c>
      <c r="J105" s="114">
        <v>0</v>
      </c>
      <c r="K105" s="1"/>
    </row>
    <row r="106" spans="1:11" ht="12.75">
      <c r="A106" s="113" t="s">
        <v>532</v>
      </c>
      <c r="B106" s="114">
        <v>3</v>
      </c>
      <c r="C106" s="114">
        <v>1</v>
      </c>
      <c r="D106" s="114">
        <v>0</v>
      </c>
      <c r="E106" s="114">
        <v>0</v>
      </c>
      <c r="F106" s="114">
        <f t="shared" si="1"/>
        <v>4</v>
      </c>
      <c r="G106" s="114">
        <v>0</v>
      </c>
      <c r="H106" s="114">
        <v>0</v>
      </c>
      <c r="I106" s="114">
        <v>2</v>
      </c>
      <c r="J106" s="114">
        <v>0</v>
      </c>
      <c r="K106" s="1"/>
    </row>
    <row r="107" spans="1:11" ht="12.75">
      <c r="A107" s="113" t="s">
        <v>526</v>
      </c>
      <c r="B107" s="114">
        <v>2</v>
      </c>
      <c r="C107" s="114">
        <v>2</v>
      </c>
      <c r="D107" s="114">
        <v>0</v>
      </c>
      <c r="E107" s="114">
        <v>0</v>
      </c>
      <c r="F107" s="114">
        <f t="shared" si="1"/>
        <v>4</v>
      </c>
      <c r="G107" s="114">
        <v>0</v>
      </c>
      <c r="H107" s="114">
        <v>0</v>
      </c>
      <c r="I107" s="114">
        <v>0</v>
      </c>
      <c r="J107" s="114">
        <v>0</v>
      </c>
      <c r="K107" s="1"/>
    </row>
    <row r="108" spans="1:11" ht="12.75">
      <c r="A108" s="113" t="s">
        <v>556</v>
      </c>
      <c r="B108" s="114">
        <v>1</v>
      </c>
      <c r="C108" s="114">
        <v>2</v>
      </c>
      <c r="D108" s="114">
        <v>0</v>
      </c>
      <c r="E108" s="114">
        <v>0</v>
      </c>
      <c r="F108" s="114">
        <f t="shared" si="1"/>
        <v>3</v>
      </c>
      <c r="G108" s="114">
        <v>0</v>
      </c>
      <c r="H108" s="114">
        <v>0</v>
      </c>
      <c r="I108" s="114">
        <v>0</v>
      </c>
      <c r="J108" s="114">
        <v>0</v>
      </c>
      <c r="K108" s="1"/>
    </row>
    <row r="109" spans="1:11" ht="12.75">
      <c r="A109" s="113" t="s">
        <v>548</v>
      </c>
      <c r="B109" s="114">
        <v>2</v>
      </c>
      <c r="C109" s="114">
        <v>0</v>
      </c>
      <c r="D109" s="114">
        <v>0</v>
      </c>
      <c r="E109" s="114">
        <v>0</v>
      </c>
      <c r="F109" s="114">
        <f t="shared" si="1"/>
        <v>2</v>
      </c>
      <c r="G109" s="114">
        <v>0</v>
      </c>
      <c r="H109" s="114">
        <v>0</v>
      </c>
      <c r="I109" s="114">
        <v>0</v>
      </c>
      <c r="J109" s="114">
        <v>0</v>
      </c>
      <c r="K109" s="1"/>
    </row>
    <row r="110" spans="1:11" ht="12.75">
      <c r="A110" s="113" t="s">
        <v>552</v>
      </c>
      <c r="B110" s="114">
        <v>0</v>
      </c>
      <c r="C110" s="114">
        <v>2</v>
      </c>
      <c r="D110" s="114">
        <v>0</v>
      </c>
      <c r="E110" s="114">
        <v>0</v>
      </c>
      <c r="F110" s="114">
        <f t="shared" si="1"/>
        <v>2</v>
      </c>
      <c r="G110" s="114">
        <v>0</v>
      </c>
      <c r="H110" s="114">
        <v>0</v>
      </c>
      <c r="I110" s="114">
        <v>0</v>
      </c>
      <c r="J110" s="114">
        <v>0</v>
      </c>
      <c r="K110" s="1"/>
    </row>
    <row r="111" spans="1:11" ht="12.75">
      <c r="A111" s="113" t="s">
        <v>567</v>
      </c>
      <c r="B111" s="114">
        <v>2</v>
      </c>
      <c r="C111" s="114">
        <v>0</v>
      </c>
      <c r="D111" s="114">
        <v>0</v>
      </c>
      <c r="E111" s="114">
        <v>0</v>
      </c>
      <c r="F111" s="114">
        <f t="shared" si="1"/>
        <v>2</v>
      </c>
      <c r="G111" s="114">
        <v>0</v>
      </c>
      <c r="H111" s="114">
        <v>0</v>
      </c>
      <c r="I111" s="114">
        <v>0</v>
      </c>
      <c r="J111" s="114">
        <v>0</v>
      </c>
      <c r="K111" s="1"/>
    </row>
    <row r="112" spans="1:11" ht="12.75">
      <c r="A112" s="113" t="s">
        <v>530</v>
      </c>
      <c r="B112" s="114">
        <v>2</v>
      </c>
      <c r="C112" s="114">
        <v>0</v>
      </c>
      <c r="D112" s="114">
        <v>0</v>
      </c>
      <c r="E112" s="114">
        <v>0</v>
      </c>
      <c r="F112" s="114">
        <f t="shared" si="1"/>
        <v>2</v>
      </c>
      <c r="G112" s="114">
        <v>0</v>
      </c>
      <c r="H112" s="114">
        <v>0</v>
      </c>
      <c r="I112" s="114">
        <v>0</v>
      </c>
      <c r="J112" s="114">
        <v>0</v>
      </c>
      <c r="K112" s="1"/>
    </row>
    <row r="113" spans="1:11" ht="12.75">
      <c r="A113" s="113" t="s">
        <v>537</v>
      </c>
      <c r="B113" s="114">
        <v>0</v>
      </c>
      <c r="C113" s="114">
        <v>1</v>
      </c>
      <c r="D113" s="114">
        <v>0</v>
      </c>
      <c r="E113" s="114">
        <v>0</v>
      </c>
      <c r="F113" s="114">
        <f t="shared" si="1"/>
        <v>1</v>
      </c>
      <c r="G113" s="114">
        <v>0</v>
      </c>
      <c r="H113" s="114">
        <v>0</v>
      </c>
      <c r="I113" s="114">
        <v>0</v>
      </c>
      <c r="J113" s="114">
        <v>0</v>
      </c>
      <c r="K113" s="1"/>
    </row>
    <row r="114" spans="1:11" ht="12.75">
      <c r="A114" s="28" t="s">
        <v>8</v>
      </c>
      <c r="B114" s="29">
        <f aca="true" t="shared" si="2" ref="B114:J114">SUM(B98:B113)</f>
        <v>34</v>
      </c>
      <c r="C114" s="29">
        <f t="shared" si="2"/>
        <v>35</v>
      </c>
      <c r="D114" s="29">
        <f t="shared" si="2"/>
        <v>2</v>
      </c>
      <c r="E114" s="29">
        <f t="shared" si="2"/>
        <v>0</v>
      </c>
      <c r="F114" s="29">
        <f t="shared" si="2"/>
        <v>71</v>
      </c>
      <c r="G114" s="29">
        <f t="shared" si="2"/>
        <v>0</v>
      </c>
      <c r="H114" s="29">
        <f t="shared" si="2"/>
        <v>0</v>
      </c>
      <c r="I114" s="29">
        <f t="shared" si="2"/>
        <v>3</v>
      </c>
      <c r="J114" s="29">
        <f t="shared" si="2"/>
        <v>0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6</v>
      </c>
      <c r="C4" s="1">
        <v>8</v>
      </c>
      <c r="D4" s="1">
        <v>7</v>
      </c>
      <c r="E4" s="1">
        <v>14</v>
      </c>
      <c r="F4" s="1"/>
      <c r="G4" s="1"/>
      <c r="H4" s="1">
        <f>SUM(B4:G4)</f>
        <v>35</v>
      </c>
      <c r="I4" s="24"/>
      <c r="J4" s="1"/>
    </row>
    <row r="5" spans="1:10" ht="12.75">
      <c r="A5" t="s">
        <v>104</v>
      </c>
      <c r="B5" s="1">
        <v>7</v>
      </c>
      <c r="C5" s="1">
        <v>0</v>
      </c>
      <c r="D5" s="1">
        <v>6</v>
      </c>
      <c r="E5" s="1">
        <v>0</v>
      </c>
      <c r="F5" s="1"/>
      <c r="G5" s="1"/>
      <c r="H5" s="1">
        <f>SUM(B5:G5)</f>
        <v>13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18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15</v>
      </c>
      <c r="C9" s="8">
        <v>2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5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6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0.6</v>
      </c>
      <c r="C14" s="10">
        <f>SUM(C13/C12)</f>
        <v>0.2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5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0.6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53</v>
      </c>
      <c r="C18" s="8">
        <f>SUM(C19)+(C24)</f>
        <v>56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47</v>
      </c>
      <c r="C19" s="8">
        <v>21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289</v>
      </c>
      <c r="C20" s="8">
        <v>10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29</v>
      </c>
      <c r="C21" s="8">
        <v>148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318</v>
      </c>
      <c r="C22" s="8">
        <f>SUM(C20)+(C21)</f>
        <v>158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20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6</v>
      </c>
      <c r="C24" s="8">
        <v>35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79</v>
      </c>
      <c r="C27" s="8">
        <v>103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26.333333333333332</v>
      </c>
      <c r="C28" s="9">
        <f>SUM(C27/C26)</f>
        <v>34.333333333333336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10</v>
      </c>
      <c r="C31" s="8">
        <v>7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111</v>
      </c>
      <c r="C32" s="8">
        <v>57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618</v>
      </c>
      <c r="C33" s="47" t="s">
        <v>619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18</v>
      </c>
      <c r="C36" s="8">
        <v>159</v>
      </c>
      <c r="D36" s="9">
        <f aca="true" t="shared" si="0" ref="D36:D43">SUM(C36)/(B36)</f>
        <v>8.833333333333334</v>
      </c>
      <c r="E36" s="1" t="s">
        <v>620</v>
      </c>
      <c r="F36" s="8">
        <v>3</v>
      </c>
      <c r="G36" s="8">
        <v>2</v>
      </c>
      <c r="H36" s="8"/>
      <c r="I36" s="8"/>
      <c r="J36" s="8"/>
      <c r="K36" s="8"/>
    </row>
    <row r="37" spans="1:11" ht="12.75">
      <c r="A37" s="7" t="s">
        <v>530</v>
      </c>
      <c r="B37" s="8">
        <v>11</v>
      </c>
      <c r="C37" s="8">
        <v>64</v>
      </c>
      <c r="D37" s="9">
        <f t="shared" si="0"/>
        <v>5.818181818181818</v>
      </c>
      <c r="E37" s="1" t="s">
        <v>621</v>
      </c>
      <c r="F37" s="8">
        <v>1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14</v>
      </c>
      <c r="C38" s="8">
        <v>61</v>
      </c>
      <c r="D38" s="9">
        <f t="shared" si="0"/>
        <v>4.357142857142857</v>
      </c>
      <c r="E38" s="1">
        <v>9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525</v>
      </c>
      <c r="B39" s="8">
        <v>2</v>
      </c>
      <c r="C39" s="8">
        <v>6</v>
      </c>
      <c r="D39" s="9">
        <f t="shared" si="0"/>
        <v>3</v>
      </c>
      <c r="E39" s="1">
        <v>11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537</v>
      </c>
      <c r="B40" s="8">
        <v>1</v>
      </c>
      <c r="C40" s="8">
        <v>2</v>
      </c>
      <c r="D40" s="9">
        <f t="shared" si="0"/>
        <v>2</v>
      </c>
      <c r="E40" s="1" t="s">
        <v>622</v>
      </c>
      <c r="F40" s="8">
        <v>1</v>
      </c>
      <c r="G40" s="8">
        <v>0</v>
      </c>
      <c r="H40" s="8"/>
      <c r="I40" s="8"/>
      <c r="J40" s="8"/>
      <c r="K40" s="8"/>
    </row>
    <row r="41" spans="1:11" ht="12.75">
      <c r="A41" s="7" t="s">
        <v>87</v>
      </c>
      <c r="B41" s="8">
        <v>1</v>
      </c>
      <c r="C41" s="8">
        <v>-3</v>
      </c>
      <c r="D41" s="9">
        <f t="shared" si="0"/>
        <v>-3</v>
      </c>
      <c r="E41" s="1"/>
      <c r="F41" s="8"/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47</v>
      </c>
      <c r="C42" s="6">
        <f>SUM(C36:C41)</f>
        <v>289</v>
      </c>
      <c r="D42" s="15">
        <f t="shared" si="0"/>
        <v>6.148936170212766</v>
      </c>
      <c r="E42" s="6" t="s">
        <v>620</v>
      </c>
      <c r="F42" s="6">
        <f>SUM(F36:F41)</f>
        <v>5</v>
      </c>
      <c r="G42" s="6">
        <f>SUM(G36:G41)</f>
        <v>2</v>
      </c>
      <c r="H42" s="6"/>
      <c r="I42" s="6"/>
      <c r="J42" s="6"/>
      <c r="K42" s="6"/>
    </row>
    <row r="43" spans="1:11" ht="12.75">
      <c r="A43" s="5" t="s">
        <v>104</v>
      </c>
      <c r="B43" s="6">
        <f>C19</f>
        <v>21</v>
      </c>
      <c r="C43" s="6">
        <f>C20</f>
        <v>10</v>
      </c>
      <c r="D43" s="15">
        <f t="shared" si="0"/>
        <v>0.47619047619047616</v>
      </c>
      <c r="E43" s="6">
        <v>8</v>
      </c>
      <c r="F43" s="6">
        <v>1</v>
      </c>
      <c r="G43" s="6">
        <v>0</v>
      </c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 t="s">
        <v>539</v>
      </c>
      <c r="K45" s="6"/>
    </row>
    <row r="46" spans="1:11" ht="12.75">
      <c r="A46" s="7" t="s">
        <v>537</v>
      </c>
      <c r="B46" s="8">
        <v>2</v>
      </c>
      <c r="C46" s="8">
        <v>4</v>
      </c>
      <c r="D46" s="8">
        <v>0</v>
      </c>
      <c r="E46" s="10">
        <f>SUM(B46)/(C46)</f>
        <v>0.5</v>
      </c>
      <c r="F46" s="8">
        <v>29</v>
      </c>
      <c r="G46" s="16">
        <f>SUM(F46)/(C46)</f>
        <v>7.25</v>
      </c>
      <c r="H46" s="8">
        <v>0</v>
      </c>
      <c r="I46" s="1">
        <v>17</v>
      </c>
      <c r="J46" s="8">
        <v>0</v>
      </c>
      <c r="K46" s="8"/>
    </row>
    <row r="47" spans="1:11" ht="12.75">
      <c r="A47" s="7" t="s">
        <v>525</v>
      </c>
      <c r="B47" s="8">
        <v>0</v>
      </c>
      <c r="C47" s="8">
        <v>2</v>
      </c>
      <c r="D47" s="8">
        <v>1</v>
      </c>
      <c r="E47" s="10">
        <f>SUM(B47)/(C47)</f>
        <v>0</v>
      </c>
      <c r="F47" s="8">
        <v>0</v>
      </c>
      <c r="G47" s="16">
        <f>SUM(F47)/(C47)</f>
        <v>0</v>
      </c>
      <c r="H47" s="8">
        <v>0</v>
      </c>
      <c r="I47" s="1" t="s">
        <v>93</v>
      </c>
      <c r="J47" s="8">
        <v>0</v>
      </c>
      <c r="K47" s="8"/>
    </row>
    <row r="48" spans="1:11" ht="12.75">
      <c r="A48" s="5" t="s">
        <v>8</v>
      </c>
      <c r="B48" s="6">
        <f>SUM(B46:B47)</f>
        <v>2</v>
      </c>
      <c r="C48" s="6">
        <f>SUM(C46:C47)</f>
        <v>6</v>
      </c>
      <c r="D48" s="6">
        <f>SUM(D46:D47)</f>
        <v>1</v>
      </c>
      <c r="E48" s="17">
        <f>SUM(B48)/(C48)</f>
        <v>0.3333333333333333</v>
      </c>
      <c r="F48" s="6">
        <f>SUM(F46:F47)</f>
        <v>29</v>
      </c>
      <c r="G48" s="18">
        <f>SUM(F48)/(C48)</f>
        <v>4.833333333333333</v>
      </c>
      <c r="H48" s="6">
        <f>SUM(H46:H47)</f>
        <v>0</v>
      </c>
      <c r="I48" s="6">
        <v>17</v>
      </c>
      <c r="J48" s="6">
        <f>SUM(J46:J47)</f>
        <v>0</v>
      </c>
      <c r="K48" s="6"/>
    </row>
    <row r="49" spans="1:11" ht="12.75">
      <c r="A49" s="5" t="s">
        <v>104</v>
      </c>
      <c r="B49" s="6">
        <f>C23</f>
        <v>20</v>
      </c>
      <c r="C49" s="6">
        <f>C24</f>
        <v>35</v>
      </c>
      <c r="D49" s="6">
        <f>C25</f>
        <v>1</v>
      </c>
      <c r="E49" s="17">
        <f>SUM(B49)/(C49)</f>
        <v>0.5714285714285714</v>
      </c>
      <c r="F49" s="6">
        <f>C21</f>
        <v>148</v>
      </c>
      <c r="G49" s="18">
        <f>SUM(F49)/(C49)</f>
        <v>4.228571428571429</v>
      </c>
      <c r="H49" s="6">
        <v>1</v>
      </c>
      <c r="I49" s="6">
        <v>29</v>
      </c>
      <c r="J49" s="6">
        <v>1</v>
      </c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 t="s">
        <v>539</v>
      </c>
      <c r="H51" s="6"/>
      <c r="I51" s="6"/>
      <c r="J51" s="6"/>
      <c r="K51" s="6"/>
    </row>
    <row r="52" spans="1:11" ht="12.75">
      <c r="A52" s="7" t="s">
        <v>533</v>
      </c>
      <c r="B52" s="8">
        <v>2</v>
      </c>
      <c r="C52" s="8">
        <v>29</v>
      </c>
      <c r="D52" s="9">
        <f>SUM(C52)/(B52)</f>
        <v>14.5</v>
      </c>
      <c r="E52" s="1">
        <v>17</v>
      </c>
      <c r="F52" s="8">
        <v>0</v>
      </c>
      <c r="G52" s="8">
        <v>0</v>
      </c>
      <c r="H52" s="8"/>
      <c r="I52" s="8"/>
      <c r="J52" s="8"/>
      <c r="K52" s="8"/>
    </row>
    <row r="53" spans="1:11" ht="12.75">
      <c r="A53" s="5" t="s">
        <v>8</v>
      </c>
      <c r="B53" s="6">
        <f>SUM(B52:B52)</f>
        <v>2</v>
      </c>
      <c r="C53" s="6">
        <f>SUM(C52:C52)</f>
        <v>29</v>
      </c>
      <c r="D53" s="15">
        <f>SUM(C53)/(B53)</f>
        <v>14.5</v>
      </c>
      <c r="E53" s="6">
        <v>17</v>
      </c>
      <c r="F53" s="6">
        <f>SUM(F52:F52)</f>
        <v>0</v>
      </c>
      <c r="G53" s="6">
        <v>0</v>
      </c>
      <c r="H53" s="6"/>
      <c r="I53" s="6"/>
      <c r="J53" s="6"/>
      <c r="K53" s="14"/>
    </row>
    <row r="54" spans="1:11" ht="12.75">
      <c r="A54" s="5" t="s">
        <v>104</v>
      </c>
      <c r="B54" s="6">
        <f>C23</f>
        <v>20</v>
      </c>
      <c r="C54" s="6">
        <f>C21</f>
        <v>148</v>
      </c>
      <c r="D54" s="15">
        <f>SUM(C54)/(B54)</f>
        <v>7.4</v>
      </c>
      <c r="E54" s="6">
        <v>29</v>
      </c>
      <c r="F54" s="6">
        <v>1</v>
      </c>
      <c r="G54" s="6">
        <v>1</v>
      </c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95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7" t="s">
        <v>526</v>
      </c>
      <c r="B58" s="8">
        <v>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aca="true" t="shared" si="1" ref="I58:I64">SUM(B58*6)+(C58*6)+(D58*6)+(E58)+(F58*2)+(G58*3)+(H58*2)</f>
        <v>18</v>
      </c>
      <c r="J58" s="8"/>
      <c r="K58" s="8"/>
    </row>
    <row r="59" spans="1:11" ht="12.75">
      <c r="A59" s="7" t="s">
        <v>530</v>
      </c>
      <c r="B59" s="8">
        <v>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 t="shared" si="1"/>
        <v>6</v>
      </c>
      <c r="J59" s="8"/>
      <c r="K59" s="8"/>
    </row>
    <row r="60" spans="1:11" ht="12.75">
      <c r="A60" s="7" t="s">
        <v>537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1"/>
        <v>6</v>
      </c>
      <c r="J60" s="8"/>
      <c r="K60" s="8"/>
    </row>
    <row r="61" spans="1:11" ht="12.75">
      <c r="A61" s="7" t="s">
        <v>551</v>
      </c>
      <c r="B61" s="8">
        <v>0</v>
      </c>
      <c r="C61" s="8">
        <v>0</v>
      </c>
      <c r="D61" s="8">
        <v>0</v>
      </c>
      <c r="E61" s="8">
        <v>3</v>
      </c>
      <c r="F61" s="8">
        <v>0</v>
      </c>
      <c r="G61" s="8">
        <v>0</v>
      </c>
      <c r="H61" s="8">
        <v>0</v>
      </c>
      <c r="I61" s="8">
        <f t="shared" si="1"/>
        <v>3</v>
      </c>
      <c r="J61" s="8"/>
      <c r="K61" s="8"/>
    </row>
    <row r="62" spans="1:11" ht="12.75">
      <c r="A62" s="7" t="s">
        <v>525</v>
      </c>
      <c r="B62" s="8">
        <v>0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f t="shared" si="1"/>
        <v>2</v>
      </c>
      <c r="J62" s="8"/>
      <c r="K62" s="8"/>
    </row>
    <row r="63" spans="1:11" ht="12.75">
      <c r="A63" s="5" t="s">
        <v>8</v>
      </c>
      <c r="B63" s="6">
        <f aca="true" t="shared" si="2" ref="B63:H63">SUM(B58:B62)</f>
        <v>5</v>
      </c>
      <c r="C63" s="6">
        <f t="shared" si="2"/>
        <v>0</v>
      </c>
      <c r="D63" s="6">
        <f t="shared" si="2"/>
        <v>0</v>
      </c>
      <c r="E63" s="6">
        <f t="shared" si="2"/>
        <v>3</v>
      </c>
      <c r="F63" s="6">
        <f t="shared" si="2"/>
        <v>1</v>
      </c>
      <c r="G63" s="6">
        <f t="shared" si="2"/>
        <v>0</v>
      </c>
      <c r="H63" s="6">
        <f t="shared" si="2"/>
        <v>0</v>
      </c>
      <c r="I63" s="6">
        <f t="shared" si="1"/>
        <v>35</v>
      </c>
      <c r="J63" s="6"/>
      <c r="K63" s="14"/>
    </row>
    <row r="64" spans="1:11" ht="12.75">
      <c r="A64" s="5" t="s">
        <v>104</v>
      </c>
      <c r="B64" s="6">
        <f>F43</f>
        <v>1</v>
      </c>
      <c r="C64" s="6">
        <f>H49</f>
        <v>1</v>
      </c>
      <c r="D64" s="6">
        <v>0</v>
      </c>
      <c r="E64" s="6">
        <f>B69</f>
        <v>1</v>
      </c>
      <c r="F64" s="6">
        <v>0</v>
      </c>
      <c r="G64" s="6">
        <f>E69</f>
        <v>0</v>
      </c>
      <c r="H64" s="6">
        <v>0</v>
      </c>
      <c r="I64" s="6">
        <f t="shared" si="1"/>
        <v>13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85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72</v>
      </c>
      <c r="K66" s="14"/>
    </row>
    <row r="67" spans="1:11" ht="12.75">
      <c r="A67" s="7" t="s">
        <v>551</v>
      </c>
      <c r="B67" s="8">
        <v>3</v>
      </c>
      <c r="C67" s="8">
        <v>3</v>
      </c>
      <c r="D67" s="10">
        <f>SUM(B67/C67)</f>
        <v>1</v>
      </c>
      <c r="E67" s="20">
        <v>0</v>
      </c>
      <c r="F67" s="20">
        <v>0</v>
      </c>
      <c r="G67" s="17">
        <v>0</v>
      </c>
      <c r="H67" s="1" t="s">
        <v>93</v>
      </c>
      <c r="I67" s="8">
        <f>SUM(B67)+(E67*3)</f>
        <v>3</v>
      </c>
      <c r="J67" s="22"/>
      <c r="K67" s="8"/>
    </row>
    <row r="68" spans="1:11" ht="12.75">
      <c r="A68" s="5" t="s">
        <v>8</v>
      </c>
      <c r="B68" s="6">
        <f>SUM(B67:B67)</f>
        <v>3</v>
      </c>
      <c r="C68" s="6">
        <f>SUM(C67:C67)</f>
        <v>3</v>
      </c>
      <c r="D68" s="17">
        <f>SUM(B68/C68)</f>
        <v>1</v>
      </c>
      <c r="E68" s="6">
        <f>SUM(E67:E67)</f>
        <v>0</v>
      </c>
      <c r="F68" s="6">
        <f>SUM(F67:F67)</f>
        <v>0</v>
      </c>
      <c r="G68" s="17">
        <v>0</v>
      </c>
      <c r="H68" s="6" t="s">
        <v>93</v>
      </c>
      <c r="I68" s="6">
        <f>SUM(B68)+(E68*3)</f>
        <v>3</v>
      </c>
      <c r="J68" s="19"/>
      <c r="K68" s="6"/>
    </row>
    <row r="69" spans="1:11" ht="12.75">
      <c r="A69" s="5" t="s">
        <v>104</v>
      </c>
      <c r="B69" s="6">
        <v>1</v>
      </c>
      <c r="C69" s="6">
        <v>2</v>
      </c>
      <c r="D69" s="17">
        <f>SUM(B69/C69)</f>
        <v>0.5</v>
      </c>
      <c r="E69" s="23">
        <v>0</v>
      </c>
      <c r="F69" s="23">
        <v>0</v>
      </c>
      <c r="G69" s="17">
        <v>0</v>
      </c>
      <c r="H69" s="6" t="s">
        <v>93</v>
      </c>
      <c r="I69" s="6">
        <f>SUM(B69)+(E69*3)</f>
        <v>1</v>
      </c>
      <c r="J69" s="19"/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73</v>
      </c>
      <c r="B71" s="6" t="s">
        <v>74</v>
      </c>
      <c r="C71" s="6" t="s">
        <v>40</v>
      </c>
      <c r="D71" s="6" t="s">
        <v>9</v>
      </c>
      <c r="E71" s="6" t="s">
        <v>41</v>
      </c>
      <c r="F71" s="6" t="s">
        <v>42</v>
      </c>
      <c r="G71" s="6"/>
      <c r="H71" s="6"/>
      <c r="I71" s="6"/>
      <c r="J71" s="6"/>
      <c r="K71" s="6"/>
    </row>
    <row r="72" spans="1:11" ht="12.75">
      <c r="A72" s="7" t="s">
        <v>567</v>
      </c>
      <c r="B72" s="8">
        <v>1</v>
      </c>
      <c r="C72" s="8">
        <v>14</v>
      </c>
      <c r="D72" s="9">
        <f>SUM(C72)/(B72)</f>
        <v>14</v>
      </c>
      <c r="E72" s="1">
        <v>14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SUM(B72:B72)</f>
        <v>1</v>
      </c>
      <c r="C73" s="6">
        <f>SUM(C72:C72)</f>
        <v>14</v>
      </c>
      <c r="D73" s="15">
        <f>SUM(C73)/(B73)</f>
        <v>14</v>
      </c>
      <c r="E73" s="6">
        <v>14</v>
      </c>
      <c r="F73" s="6">
        <f>SUM(F72:F72)</f>
        <v>0</v>
      </c>
      <c r="G73" s="6"/>
      <c r="H73" s="6"/>
      <c r="I73" s="6"/>
      <c r="J73" s="6"/>
      <c r="K73" s="14"/>
    </row>
    <row r="74" spans="1:11" ht="12.75">
      <c r="A74" s="5" t="s">
        <v>104</v>
      </c>
      <c r="B74" s="6">
        <v>6</v>
      </c>
      <c r="C74" s="6">
        <v>61</v>
      </c>
      <c r="D74" s="15">
        <f>SUM(C74)/(B74)</f>
        <v>10.166666666666666</v>
      </c>
      <c r="E74" s="6">
        <v>20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623</v>
      </c>
      <c r="B77" s="8"/>
      <c r="C77" s="8"/>
      <c r="D77" s="9"/>
      <c r="E77" s="1"/>
      <c r="F77" s="8"/>
      <c r="G77" s="12"/>
      <c r="H77" s="12"/>
      <c r="I77" s="12"/>
      <c r="J77" s="12"/>
      <c r="K77" s="14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76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7" t="s">
        <v>532</v>
      </c>
      <c r="B80" s="8">
        <v>1</v>
      </c>
      <c r="C80" s="8">
        <v>18</v>
      </c>
      <c r="D80" s="9">
        <f>SUM(C80)/(B80)</f>
        <v>18</v>
      </c>
      <c r="E80" s="1">
        <v>18</v>
      </c>
      <c r="F80" s="8">
        <v>0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f>SUM(B80:B80)</f>
        <v>1</v>
      </c>
      <c r="C81" s="6">
        <f>SUM(C80:C80)</f>
        <v>18</v>
      </c>
      <c r="D81" s="15">
        <f>SUM(C81)/(B81)</f>
        <v>18</v>
      </c>
      <c r="E81" s="6">
        <v>18</v>
      </c>
      <c r="F81" s="6">
        <f>SUM(F80:F80)</f>
        <v>0</v>
      </c>
      <c r="G81" s="12"/>
      <c r="H81" s="12"/>
      <c r="I81" s="12"/>
      <c r="J81" s="12"/>
      <c r="K81" s="14"/>
    </row>
    <row r="82" spans="1:11" ht="12.75">
      <c r="A82" s="5" t="s">
        <v>104</v>
      </c>
      <c r="B82" s="6">
        <v>1</v>
      </c>
      <c r="C82" s="6">
        <v>0</v>
      </c>
      <c r="D82" s="15">
        <f>SUM(C82)/(B82)</f>
        <v>0</v>
      </c>
      <c r="E82" s="6">
        <v>0</v>
      </c>
      <c r="F82" s="6">
        <v>0</v>
      </c>
      <c r="G82" s="7"/>
      <c r="H82" s="7"/>
      <c r="I82" s="7"/>
      <c r="J82" s="7"/>
      <c r="K82" s="8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66</v>
      </c>
      <c r="B84" s="6" t="s">
        <v>77</v>
      </c>
      <c r="C84" s="6" t="s">
        <v>40</v>
      </c>
      <c r="D84" s="6" t="s">
        <v>9</v>
      </c>
      <c r="E84" s="6" t="s">
        <v>41</v>
      </c>
      <c r="F84" s="6"/>
      <c r="G84" s="12"/>
      <c r="H84" s="12"/>
      <c r="I84" s="12"/>
      <c r="J84" s="12"/>
      <c r="K84" s="14"/>
    </row>
    <row r="85" spans="1:11" ht="12.75">
      <c r="A85" s="7" t="s">
        <v>538</v>
      </c>
      <c r="B85" s="8">
        <v>3</v>
      </c>
      <c r="C85" s="8">
        <v>79</v>
      </c>
      <c r="D85" s="9">
        <f>SUM(C85)/(B85)</f>
        <v>26.333333333333332</v>
      </c>
      <c r="E85" s="1">
        <v>38</v>
      </c>
      <c r="F85" s="8"/>
      <c r="G85" s="7"/>
      <c r="H85" s="7"/>
      <c r="I85" s="7"/>
      <c r="J85" s="7"/>
      <c r="K85" s="8"/>
    </row>
    <row r="86" spans="1:11" ht="12.75">
      <c r="A86" s="5" t="s">
        <v>8</v>
      </c>
      <c r="B86" s="6">
        <f>SUM(B85:B85)</f>
        <v>3</v>
      </c>
      <c r="C86" s="6">
        <f>SUM(C85:C85)</f>
        <v>79</v>
      </c>
      <c r="D86" s="15">
        <f>SUM(C86)/(B86)</f>
        <v>26.333333333333332</v>
      </c>
      <c r="E86" s="6">
        <v>38</v>
      </c>
      <c r="F86" s="6"/>
      <c r="G86" s="5"/>
      <c r="H86" s="5"/>
      <c r="I86" s="5"/>
      <c r="J86" s="5"/>
      <c r="K86" s="6"/>
    </row>
    <row r="87" spans="1:11" ht="12.75">
      <c r="A87" s="5" t="s">
        <v>104</v>
      </c>
      <c r="B87" s="6">
        <f>C26</f>
        <v>3</v>
      </c>
      <c r="C87" s="6">
        <f>C27</f>
        <v>103</v>
      </c>
      <c r="D87" s="15">
        <f>SUM(C87)/(B87)</f>
        <v>34.333333333333336</v>
      </c>
      <c r="E87" s="6">
        <v>38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80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7" t="s">
        <v>611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612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613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614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615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616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617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558</v>
      </c>
      <c r="C97" s="29" t="s">
        <v>89</v>
      </c>
      <c r="D97" s="29" t="s">
        <v>69</v>
      </c>
      <c r="E97" s="29" t="s">
        <v>68</v>
      </c>
      <c r="F97" s="29" t="s">
        <v>545</v>
      </c>
      <c r="G97" s="29" t="s">
        <v>70</v>
      </c>
      <c r="H97" s="29" t="s">
        <v>71</v>
      </c>
      <c r="I97" s="29" t="s">
        <v>546</v>
      </c>
      <c r="J97" s="29" t="s">
        <v>81</v>
      </c>
      <c r="K97" s="44"/>
    </row>
    <row r="98" spans="1:11" s="7" customFormat="1" ht="12.75">
      <c r="A98" s="113" t="s">
        <v>528</v>
      </c>
      <c r="B98" s="114">
        <v>2</v>
      </c>
      <c r="C98" s="114">
        <v>9</v>
      </c>
      <c r="D98" s="114">
        <v>0</v>
      </c>
      <c r="E98" s="114">
        <v>1</v>
      </c>
      <c r="F98" s="114">
        <f aca="true" t="shared" si="3" ref="F98:F115">SUM(B98:E98)</f>
        <v>12</v>
      </c>
      <c r="G98" s="114">
        <v>0</v>
      </c>
      <c r="H98" s="114">
        <v>0</v>
      </c>
      <c r="I98" s="114">
        <v>0</v>
      </c>
      <c r="J98" s="114">
        <v>0</v>
      </c>
      <c r="K98" s="8"/>
    </row>
    <row r="99" spans="1:11" s="7" customFormat="1" ht="12.75">
      <c r="A99" s="113" t="s">
        <v>532</v>
      </c>
      <c r="B99" s="114">
        <v>5</v>
      </c>
      <c r="C99" s="114">
        <v>6</v>
      </c>
      <c r="D99" s="114">
        <v>0</v>
      </c>
      <c r="E99" s="114">
        <v>0</v>
      </c>
      <c r="F99" s="114">
        <f t="shared" si="3"/>
        <v>11</v>
      </c>
      <c r="G99" s="114">
        <v>0</v>
      </c>
      <c r="H99" s="114">
        <v>0</v>
      </c>
      <c r="I99" s="114">
        <v>0</v>
      </c>
      <c r="J99" s="114">
        <v>0</v>
      </c>
      <c r="K99" s="8"/>
    </row>
    <row r="100" spans="1:11" s="7" customFormat="1" ht="12.75">
      <c r="A100" s="113" t="s">
        <v>538</v>
      </c>
      <c r="B100" s="114">
        <v>2</v>
      </c>
      <c r="C100" s="114">
        <v>6</v>
      </c>
      <c r="D100" s="114">
        <v>1</v>
      </c>
      <c r="E100" s="114">
        <v>0</v>
      </c>
      <c r="F100" s="114">
        <f t="shared" si="3"/>
        <v>9</v>
      </c>
      <c r="G100" s="114">
        <v>0</v>
      </c>
      <c r="H100" s="114">
        <v>0</v>
      </c>
      <c r="I100" s="114">
        <v>0</v>
      </c>
      <c r="J100" s="114">
        <v>0</v>
      </c>
      <c r="K100" s="8"/>
    </row>
    <row r="101" spans="1:11" s="7" customFormat="1" ht="12.75">
      <c r="A101" s="113" t="s">
        <v>547</v>
      </c>
      <c r="B101" s="114">
        <v>1</v>
      </c>
      <c r="C101" s="114">
        <v>4</v>
      </c>
      <c r="D101" s="114">
        <v>0</v>
      </c>
      <c r="E101" s="114">
        <v>1</v>
      </c>
      <c r="F101" s="114">
        <f t="shared" si="3"/>
        <v>6</v>
      </c>
      <c r="G101" s="114">
        <v>0</v>
      </c>
      <c r="H101" s="114">
        <v>0</v>
      </c>
      <c r="I101" s="114">
        <v>0</v>
      </c>
      <c r="J101" s="114">
        <v>0</v>
      </c>
      <c r="K101" s="8"/>
    </row>
    <row r="102" spans="1:11" s="7" customFormat="1" ht="12.75">
      <c r="A102" s="113" t="s">
        <v>548</v>
      </c>
      <c r="B102" s="114">
        <v>1</v>
      </c>
      <c r="C102" s="114">
        <v>3</v>
      </c>
      <c r="D102" s="114">
        <v>2</v>
      </c>
      <c r="E102" s="114">
        <v>0</v>
      </c>
      <c r="F102" s="114">
        <f t="shared" si="3"/>
        <v>6</v>
      </c>
      <c r="G102" s="114">
        <v>0</v>
      </c>
      <c r="H102" s="114">
        <v>0</v>
      </c>
      <c r="I102" s="114">
        <v>0</v>
      </c>
      <c r="J102" s="114">
        <v>0</v>
      </c>
      <c r="K102" s="8"/>
    </row>
    <row r="103" spans="1:11" s="7" customFormat="1" ht="12.75">
      <c r="A103" s="113" t="s">
        <v>551</v>
      </c>
      <c r="B103" s="114">
        <v>2</v>
      </c>
      <c r="C103" s="114">
        <v>2</v>
      </c>
      <c r="D103" s="114">
        <v>0</v>
      </c>
      <c r="E103" s="114">
        <v>2</v>
      </c>
      <c r="F103" s="114">
        <f t="shared" si="3"/>
        <v>6</v>
      </c>
      <c r="G103" s="114">
        <v>0</v>
      </c>
      <c r="H103" s="114">
        <v>0</v>
      </c>
      <c r="I103" s="114">
        <v>1</v>
      </c>
      <c r="J103" s="114">
        <v>1</v>
      </c>
      <c r="K103" s="8"/>
    </row>
    <row r="104" spans="1:11" s="7" customFormat="1" ht="12.75">
      <c r="A104" s="113" t="s">
        <v>530</v>
      </c>
      <c r="B104" s="114">
        <v>1</v>
      </c>
      <c r="C104" s="114">
        <v>4</v>
      </c>
      <c r="D104" s="114">
        <v>0</v>
      </c>
      <c r="E104" s="114">
        <v>0</v>
      </c>
      <c r="F104" s="114">
        <f t="shared" si="3"/>
        <v>5</v>
      </c>
      <c r="G104" s="114">
        <v>0</v>
      </c>
      <c r="H104" s="114">
        <v>0</v>
      </c>
      <c r="I104" s="114">
        <v>0</v>
      </c>
      <c r="J104" s="114">
        <v>0</v>
      </c>
      <c r="K104" s="8"/>
    </row>
    <row r="105" spans="1:11" s="7" customFormat="1" ht="12.75">
      <c r="A105" s="113" t="s">
        <v>549</v>
      </c>
      <c r="B105" s="114">
        <v>1</v>
      </c>
      <c r="C105" s="114">
        <v>3</v>
      </c>
      <c r="D105" s="114">
        <v>0</v>
      </c>
      <c r="E105" s="114">
        <v>0</v>
      </c>
      <c r="F105" s="114">
        <f t="shared" si="3"/>
        <v>4</v>
      </c>
      <c r="G105" s="114">
        <v>0</v>
      </c>
      <c r="H105" s="114">
        <v>0</v>
      </c>
      <c r="I105" s="114">
        <v>0</v>
      </c>
      <c r="J105" s="114">
        <v>0</v>
      </c>
      <c r="K105" s="8"/>
    </row>
    <row r="106" spans="1:11" s="7" customFormat="1" ht="12.75">
      <c r="A106" s="113" t="s">
        <v>525</v>
      </c>
      <c r="B106" s="114">
        <v>4</v>
      </c>
      <c r="C106" s="114">
        <v>0</v>
      </c>
      <c r="D106" s="114">
        <v>0</v>
      </c>
      <c r="E106" s="114">
        <v>0</v>
      </c>
      <c r="F106" s="114">
        <f t="shared" si="3"/>
        <v>4</v>
      </c>
      <c r="G106" s="114">
        <v>0</v>
      </c>
      <c r="H106" s="114">
        <v>0</v>
      </c>
      <c r="I106" s="114">
        <v>1</v>
      </c>
      <c r="J106" s="114">
        <v>0</v>
      </c>
      <c r="K106" s="8"/>
    </row>
    <row r="107" spans="1:11" s="7" customFormat="1" ht="12.75">
      <c r="A107" s="113" t="s">
        <v>533</v>
      </c>
      <c r="B107" s="114">
        <v>0</v>
      </c>
      <c r="C107" s="114">
        <v>4</v>
      </c>
      <c r="D107" s="114">
        <v>0</v>
      </c>
      <c r="E107" s="114">
        <v>0</v>
      </c>
      <c r="F107" s="114">
        <f t="shared" si="3"/>
        <v>4</v>
      </c>
      <c r="G107" s="114">
        <v>0</v>
      </c>
      <c r="H107" s="114">
        <v>0</v>
      </c>
      <c r="I107" s="114">
        <v>1</v>
      </c>
      <c r="J107" s="114">
        <v>0</v>
      </c>
      <c r="K107" s="8"/>
    </row>
    <row r="108" spans="1:11" s="7" customFormat="1" ht="12.75">
      <c r="A108" s="113" t="s">
        <v>571</v>
      </c>
      <c r="B108" s="114">
        <v>2</v>
      </c>
      <c r="C108" s="114">
        <v>2</v>
      </c>
      <c r="D108" s="114">
        <v>0</v>
      </c>
      <c r="E108" s="114">
        <v>0</v>
      </c>
      <c r="F108" s="114">
        <f t="shared" si="3"/>
        <v>4</v>
      </c>
      <c r="G108" s="114">
        <v>0</v>
      </c>
      <c r="H108" s="114">
        <v>0</v>
      </c>
      <c r="I108" s="114">
        <v>0</v>
      </c>
      <c r="J108" s="114">
        <v>0</v>
      </c>
      <c r="K108" s="8"/>
    </row>
    <row r="109" spans="1:11" s="7" customFormat="1" ht="12.75">
      <c r="A109" s="113" t="s">
        <v>557</v>
      </c>
      <c r="B109" s="114">
        <v>2</v>
      </c>
      <c r="C109" s="114">
        <v>0</v>
      </c>
      <c r="D109" s="114">
        <v>1</v>
      </c>
      <c r="E109" s="114">
        <v>0</v>
      </c>
      <c r="F109" s="114">
        <f t="shared" si="3"/>
        <v>3</v>
      </c>
      <c r="G109" s="114">
        <v>0</v>
      </c>
      <c r="H109" s="114">
        <v>0</v>
      </c>
      <c r="I109" s="114">
        <v>1</v>
      </c>
      <c r="J109" s="114">
        <v>0</v>
      </c>
      <c r="K109" s="8"/>
    </row>
    <row r="110" spans="1:11" s="7" customFormat="1" ht="12.75">
      <c r="A110" s="113" t="s">
        <v>627</v>
      </c>
      <c r="B110" s="114">
        <v>2</v>
      </c>
      <c r="C110" s="114">
        <v>0</v>
      </c>
      <c r="D110" s="114">
        <v>0</v>
      </c>
      <c r="E110" s="114">
        <v>0</v>
      </c>
      <c r="F110" s="114">
        <f t="shared" si="3"/>
        <v>2</v>
      </c>
      <c r="G110" s="114">
        <v>0</v>
      </c>
      <c r="H110" s="114">
        <v>0</v>
      </c>
      <c r="I110" s="114">
        <v>0</v>
      </c>
      <c r="J110" s="114">
        <v>0</v>
      </c>
      <c r="K110" s="8"/>
    </row>
    <row r="111" spans="1:11" s="7" customFormat="1" ht="12.75">
      <c r="A111" s="113" t="s">
        <v>550</v>
      </c>
      <c r="B111" s="114">
        <v>0</v>
      </c>
      <c r="C111" s="114">
        <v>1</v>
      </c>
      <c r="D111" s="114">
        <v>0</v>
      </c>
      <c r="E111" s="114">
        <v>1</v>
      </c>
      <c r="F111" s="114">
        <f t="shared" si="3"/>
        <v>2</v>
      </c>
      <c r="G111" s="114">
        <v>0</v>
      </c>
      <c r="H111" s="114">
        <v>0</v>
      </c>
      <c r="I111" s="114">
        <v>0</v>
      </c>
      <c r="J111" s="114">
        <v>0</v>
      </c>
      <c r="K111" s="8"/>
    </row>
    <row r="112" spans="1:11" s="7" customFormat="1" ht="12.75">
      <c r="A112" s="113" t="s">
        <v>556</v>
      </c>
      <c r="B112" s="114">
        <v>2</v>
      </c>
      <c r="C112" s="114">
        <v>0</v>
      </c>
      <c r="D112" s="114">
        <v>0</v>
      </c>
      <c r="E112" s="114">
        <v>0</v>
      </c>
      <c r="F112" s="114">
        <f t="shared" si="3"/>
        <v>2</v>
      </c>
      <c r="G112" s="114">
        <v>0</v>
      </c>
      <c r="H112" s="114">
        <v>0</v>
      </c>
      <c r="I112" s="114">
        <v>0</v>
      </c>
      <c r="J112" s="114">
        <v>0</v>
      </c>
      <c r="K112" s="8"/>
    </row>
    <row r="113" spans="1:11" s="7" customFormat="1" ht="12.75">
      <c r="A113" s="113" t="s">
        <v>567</v>
      </c>
      <c r="B113" s="114">
        <v>1</v>
      </c>
      <c r="C113" s="114">
        <v>1</v>
      </c>
      <c r="D113" s="114">
        <v>0</v>
      </c>
      <c r="E113" s="114">
        <v>0</v>
      </c>
      <c r="F113" s="114">
        <f t="shared" si="3"/>
        <v>2</v>
      </c>
      <c r="G113" s="114">
        <v>0</v>
      </c>
      <c r="H113" s="114">
        <v>1</v>
      </c>
      <c r="I113" s="114">
        <v>0</v>
      </c>
      <c r="J113" s="114">
        <v>0</v>
      </c>
      <c r="K113" s="8"/>
    </row>
    <row r="114" spans="1:11" s="7" customFormat="1" ht="12.75">
      <c r="A114" s="113" t="s">
        <v>628</v>
      </c>
      <c r="B114" s="114">
        <v>1</v>
      </c>
      <c r="C114" s="114">
        <v>1</v>
      </c>
      <c r="D114" s="114">
        <v>0</v>
      </c>
      <c r="E114" s="114">
        <v>0</v>
      </c>
      <c r="F114" s="114">
        <f t="shared" si="3"/>
        <v>2</v>
      </c>
      <c r="G114" s="114">
        <v>0</v>
      </c>
      <c r="H114" s="114">
        <v>0</v>
      </c>
      <c r="I114" s="114">
        <v>0</v>
      </c>
      <c r="J114" s="114">
        <v>0</v>
      </c>
      <c r="K114" s="8"/>
    </row>
    <row r="115" spans="1:11" s="7" customFormat="1" ht="12.75">
      <c r="A115" s="113" t="s">
        <v>526</v>
      </c>
      <c r="B115" s="114">
        <v>1</v>
      </c>
      <c r="C115" s="114">
        <v>0</v>
      </c>
      <c r="D115" s="114">
        <v>0</v>
      </c>
      <c r="E115" s="114">
        <v>0</v>
      </c>
      <c r="F115" s="114">
        <f t="shared" si="3"/>
        <v>1</v>
      </c>
      <c r="G115" s="114">
        <v>0</v>
      </c>
      <c r="H115" s="114">
        <v>0</v>
      </c>
      <c r="I115" s="114">
        <v>0</v>
      </c>
      <c r="J115" s="114">
        <v>0</v>
      </c>
      <c r="K115" s="8"/>
    </row>
    <row r="116" spans="1:11" ht="12.75">
      <c r="A116" s="28" t="s">
        <v>8</v>
      </c>
      <c r="B116" s="29">
        <f aca="true" t="shared" si="4" ref="B116:J116">SUM(B98:B115)</f>
        <v>30</v>
      </c>
      <c r="C116" s="29">
        <f t="shared" si="4"/>
        <v>46</v>
      </c>
      <c r="D116" s="29">
        <f t="shared" si="4"/>
        <v>4</v>
      </c>
      <c r="E116" s="29">
        <f t="shared" si="4"/>
        <v>5</v>
      </c>
      <c r="F116" s="29">
        <f t="shared" si="4"/>
        <v>85</v>
      </c>
      <c r="G116" s="29">
        <f t="shared" si="4"/>
        <v>0</v>
      </c>
      <c r="H116" s="29">
        <f t="shared" si="4"/>
        <v>1</v>
      </c>
      <c r="I116" s="29">
        <f t="shared" si="4"/>
        <v>4</v>
      </c>
      <c r="J116" s="29">
        <f t="shared" si="4"/>
        <v>1</v>
      </c>
      <c r="K116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368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14</v>
      </c>
      <c r="D4" s="1">
        <v>7</v>
      </c>
      <c r="E4" s="1">
        <v>0</v>
      </c>
      <c r="F4" s="1"/>
      <c r="G4" s="1"/>
      <c r="H4" s="1">
        <f>SUM(B4:G4)</f>
        <v>21</v>
      </c>
      <c r="I4" s="24"/>
      <c r="J4" s="1"/>
    </row>
    <row r="5" spans="1:10" ht="12.75">
      <c r="A5" t="s">
        <v>145</v>
      </c>
      <c r="B5" s="1">
        <v>0</v>
      </c>
      <c r="C5" s="1">
        <v>7</v>
      </c>
      <c r="D5" s="1">
        <v>0</v>
      </c>
      <c r="E5" s="1">
        <v>13</v>
      </c>
      <c r="F5" s="1"/>
      <c r="G5" s="1"/>
      <c r="H5" s="1">
        <f>SUM(B5:G5)</f>
        <v>20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144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19</v>
      </c>
      <c r="C8" s="8">
        <f>SUM(C9:C11)</f>
        <v>11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14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0.25</v>
      </c>
      <c r="C14" s="10">
        <f>SUM(C13/C12)</f>
        <v>0.2222222222222222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5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3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0.6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71</v>
      </c>
      <c r="C18" s="8">
        <f>SUM(C19)+(C24)</f>
        <v>45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59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280</v>
      </c>
      <c r="C20" s="8">
        <v>114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56</v>
      </c>
      <c r="C21" s="8">
        <v>82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336</v>
      </c>
      <c r="C22" s="8">
        <f>SUM(C20)+(C21)</f>
        <v>196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5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91</v>
      </c>
      <c r="C27" s="8">
        <v>185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30.333333333333332</v>
      </c>
      <c r="C28" s="9">
        <f>SUM(C27/C26)</f>
        <v>37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7</v>
      </c>
      <c r="C29" s="8">
        <v>4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10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84</v>
      </c>
      <c r="C32" s="8">
        <v>12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635</v>
      </c>
      <c r="C33" s="47" t="s">
        <v>636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530</v>
      </c>
      <c r="B36" s="8">
        <v>16</v>
      </c>
      <c r="C36" s="8">
        <v>146</v>
      </c>
      <c r="D36" s="9">
        <f aca="true" t="shared" si="0" ref="D36:D44">SUM(C36)/(B36)</f>
        <v>9.125</v>
      </c>
      <c r="E36" s="1" t="s">
        <v>637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525</v>
      </c>
      <c r="B37" s="8">
        <v>11</v>
      </c>
      <c r="C37" s="8">
        <v>70</v>
      </c>
      <c r="D37" s="9">
        <f t="shared" si="0"/>
        <v>6.363636363636363</v>
      </c>
      <c r="E37" s="1">
        <v>20</v>
      </c>
      <c r="F37" s="8">
        <v>1</v>
      </c>
      <c r="G37" s="8">
        <v>1</v>
      </c>
      <c r="H37" s="8"/>
      <c r="I37" s="8"/>
      <c r="J37" s="8"/>
      <c r="K37" s="8"/>
    </row>
    <row r="38" spans="1:11" ht="12.75">
      <c r="A38" s="7" t="s">
        <v>527</v>
      </c>
      <c r="B38" s="8">
        <v>10</v>
      </c>
      <c r="C38" s="8">
        <v>48</v>
      </c>
      <c r="D38" s="9">
        <f t="shared" si="0"/>
        <v>4.8</v>
      </c>
      <c r="E38" s="1">
        <v>16</v>
      </c>
      <c r="F38" s="8">
        <v>0</v>
      </c>
      <c r="G38" s="8">
        <v>0</v>
      </c>
      <c r="H38" s="8"/>
      <c r="I38" s="8"/>
      <c r="J38" s="8"/>
      <c r="K38" s="8"/>
    </row>
    <row r="39" spans="1:11" ht="12.75">
      <c r="A39" s="7" t="s">
        <v>526</v>
      </c>
      <c r="B39" s="8">
        <v>15</v>
      </c>
      <c r="C39" s="8">
        <v>21</v>
      </c>
      <c r="D39" s="9">
        <f t="shared" si="0"/>
        <v>1.4</v>
      </c>
      <c r="E39" s="1">
        <v>6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528</v>
      </c>
      <c r="B40" s="8">
        <v>2</v>
      </c>
      <c r="C40" s="8">
        <v>3</v>
      </c>
      <c r="D40" s="9">
        <f t="shared" si="0"/>
        <v>1.5</v>
      </c>
      <c r="E40" s="1">
        <v>4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537</v>
      </c>
      <c r="B41" s="8">
        <v>1</v>
      </c>
      <c r="C41" s="8">
        <v>2</v>
      </c>
      <c r="D41" s="9">
        <f t="shared" si="0"/>
        <v>2</v>
      </c>
      <c r="E41" s="1" t="s">
        <v>622</v>
      </c>
      <c r="F41" s="8">
        <v>1</v>
      </c>
      <c r="G41" s="8">
        <v>0</v>
      </c>
      <c r="H41" s="8"/>
      <c r="I41" s="8"/>
      <c r="J41" s="8"/>
      <c r="K41" s="8"/>
    </row>
    <row r="42" spans="1:11" ht="12.75">
      <c r="A42" s="7" t="s">
        <v>87</v>
      </c>
      <c r="B42" s="8">
        <v>4</v>
      </c>
      <c r="C42" s="8">
        <v>-10</v>
      </c>
      <c r="D42" s="9">
        <f t="shared" si="0"/>
        <v>-2.5</v>
      </c>
      <c r="E42" s="1" t="s">
        <v>93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5" t="s">
        <v>8</v>
      </c>
      <c r="B43" s="6">
        <f>SUM(B36:B42)</f>
        <v>59</v>
      </c>
      <c r="C43" s="6">
        <f>SUM(C36:C42)</f>
        <v>280</v>
      </c>
      <c r="D43" s="15">
        <f t="shared" si="0"/>
        <v>4.745762711864407</v>
      </c>
      <c r="E43" s="6" t="s">
        <v>637</v>
      </c>
      <c r="F43" s="6">
        <f>SUM(F36:F42)</f>
        <v>3</v>
      </c>
      <c r="G43" s="6">
        <f>SUM(G36:G42)</f>
        <v>3</v>
      </c>
      <c r="H43" s="6"/>
      <c r="I43" s="6"/>
      <c r="J43" s="6"/>
      <c r="K43" s="6"/>
    </row>
    <row r="44" spans="1:11" ht="12.75">
      <c r="A44" s="5" t="s">
        <v>145</v>
      </c>
      <c r="B44" s="6">
        <f>C19</f>
        <v>30</v>
      </c>
      <c r="C44" s="6">
        <f>C20</f>
        <v>114</v>
      </c>
      <c r="D44" s="15">
        <f t="shared" si="0"/>
        <v>3.8</v>
      </c>
      <c r="E44" s="6" t="s">
        <v>638</v>
      </c>
      <c r="F44" s="6">
        <v>2</v>
      </c>
      <c r="G44" s="6">
        <v>0</v>
      </c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 t="s">
        <v>539</v>
      </c>
      <c r="K46" s="6"/>
    </row>
    <row r="47" spans="1:11" ht="12.75">
      <c r="A47" s="7" t="s">
        <v>525</v>
      </c>
      <c r="B47" s="8">
        <v>4</v>
      </c>
      <c r="C47" s="8">
        <v>9</v>
      </c>
      <c r="D47" s="8">
        <v>1</v>
      </c>
      <c r="E47" s="10">
        <f>SUM(B47)/(C47)</f>
        <v>0.4444444444444444</v>
      </c>
      <c r="F47" s="8">
        <v>49</v>
      </c>
      <c r="G47" s="16">
        <f>SUM(F47)/(C47)</f>
        <v>5.444444444444445</v>
      </c>
      <c r="H47" s="8">
        <v>0</v>
      </c>
      <c r="I47" s="1">
        <v>15</v>
      </c>
      <c r="J47" s="8">
        <v>0</v>
      </c>
      <c r="K47" s="8"/>
    </row>
    <row r="48" spans="1:11" ht="12.75">
      <c r="A48" s="7" t="s">
        <v>537</v>
      </c>
      <c r="B48" s="8">
        <v>1</v>
      </c>
      <c r="C48" s="8">
        <v>2</v>
      </c>
      <c r="D48" s="8">
        <v>0</v>
      </c>
      <c r="E48" s="10">
        <f>SUM(B48)/(C48)</f>
        <v>0.5</v>
      </c>
      <c r="F48" s="8">
        <v>7</v>
      </c>
      <c r="G48" s="16">
        <f>SUM(F48)/(C48)</f>
        <v>3.5</v>
      </c>
      <c r="H48" s="8">
        <v>0</v>
      </c>
      <c r="I48" s="1">
        <v>7</v>
      </c>
      <c r="J48" s="8">
        <v>0</v>
      </c>
      <c r="K48" s="8"/>
    </row>
    <row r="49" spans="1:11" ht="12.75">
      <c r="A49" s="7" t="s">
        <v>97</v>
      </c>
      <c r="B49" s="8">
        <v>0</v>
      </c>
      <c r="C49" s="8">
        <v>1</v>
      </c>
      <c r="D49" s="8">
        <v>0</v>
      </c>
      <c r="E49" s="10">
        <f>SUM(B49)/(C49)</f>
        <v>0</v>
      </c>
      <c r="F49" s="8">
        <v>0</v>
      </c>
      <c r="G49" s="16">
        <f>SUM(F49)/(C49)</f>
        <v>0</v>
      </c>
      <c r="H49" s="8">
        <v>0</v>
      </c>
      <c r="I49" s="1"/>
      <c r="J49" s="8">
        <v>0</v>
      </c>
      <c r="K49" s="8"/>
    </row>
    <row r="50" spans="1:11" ht="12.75">
      <c r="A50" s="5" t="s">
        <v>8</v>
      </c>
      <c r="B50" s="6">
        <f>SUM(B47:B49)</f>
        <v>5</v>
      </c>
      <c r="C50" s="6">
        <f>SUM(C47:C49)</f>
        <v>12</v>
      </c>
      <c r="D50" s="6">
        <f>SUM(D47:D49)</f>
        <v>1</v>
      </c>
      <c r="E50" s="17">
        <f>SUM(B50)/(C50)</f>
        <v>0.4166666666666667</v>
      </c>
      <c r="F50" s="6">
        <f>SUM(F47:F49)</f>
        <v>56</v>
      </c>
      <c r="G50" s="18">
        <f>SUM(F50)/(C50)</f>
        <v>4.666666666666667</v>
      </c>
      <c r="H50" s="6">
        <f>SUM(H47:H49)</f>
        <v>0</v>
      </c>
      <c r="I50" s="6">
        <v>15</v>
      </c>
      <c r="J50" s="6">
        <f>SUM(J47:J49)</f>
        <v>0</v>
      </c>
      <c r="K50" s="6"/>
    </row>
    <row r="51" spans="1:11" ht="12.75">
      <c r="A51" s="5" t="s">
        <v>145</v>
      </c>
      <c r="B51" s="6">
        <f>C23</f>
        <v>5</v>
      </c>
      <c r="C51" s="6">
        <f>C24</f>
        <v>15</v>
      </c>
      <c r="D51" s="6">
        <f>C25</f>
        <v>0</v>
      </c>
      <c r="E51" s="17">
        <f>SUM(B51)/(C51)</f>
        <v>0.3333333333333333</v>
      </c>
      <c r="F51" s="6">
        <f>C21</f>
        <v>82</v>
      </c>
      <c r="G51" s="18">
        <f>SUM(F51)/(C51)</f>
        <v>5.466666666666667</v>
      </c>
      <c r="H51" s="6">
        <v>1</v>
      </c>
      <c r="I51" s="6" t="s">
        <v>596</v>
      </c>
      <c r="J51" s="6">
        <v>2</v>
      </c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 t="s">
        <v>539</v>
      </c>
      <c r="H53" s="6"/>
      <c r="I53" s="6"/>
      <c r="J53" s="6"/>
      <c r="K53" s="6"/>
    </row>
    <row r="54" spans="1:11" ht="12.75">
      <c r="A54" s="7" t="s">
        <v>533</v>
      </c>
      <c r="B54" s="8">
        <v>3</v>
      </c>
      <c r="C54" s="8">
        <v>34</v>
      </c>
      <c r="D54" s="9">
        <f>SUM(C54)/(B54)</f>
        <v>11.333333333333334</v>
      </c>
      <c r="E54" s="1">
        <v>15</v>
      </c>
      <c r="F54" s="8">
        <v>0</v>
      </c>
      <c r="G54" s="8">
        <v>0</v>
      </c>
      <c r="H54" s="8"/>
      <c r="I54" s="8"/>
      <c r="J54" s="8"/>
      <c r="K54" s="8"/>
    </row>
    <row r="55" spans="1:11" ht="12.75">
      <c r="A55" s="7" t="s">
        <v>567</v>
      </c>
      <c r="B55" s="8">
        <v>1</v>
      </c>
      <c r="C55" s="8">
        <v>15</v>
      </c>
      <c r="D55" s="9">
        <f>SUM(C55)/(B55)</f>
        <v>15</v>
      </c>
      <c r="E55" s="1">
        <v>15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7" t="s">
        <v>530</v>
      </c>
      <c r="B56" s="8">
        <v>1</v>
      </c>
      <c r="C56" s="8">
        <v>7</v>
      </c>
      <c r="D56" s="9">
        <f>SUM(C56)/(B56)</f>
        <v>7</v>
      </c>
      <c r="E56" s="1">
        <v>7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5" t="s">
        <v>8</v>
      </c>
      <c r="B57" s="6">
        <f>SUM(B54:B56)</f>
        <v>5</v>
      </c>
      <c r="C57" s="6">
        <f>SUM(C54:C56)</f>
        <v>56</v>
      </c>
      <c r="D57" s="15">
        <f>SUM(C57)/(B57)</f>
        <v>11.2</v>
      </c>
      <c r="E57" s="6">
        <v>15</v>
      </c>
      <c r="F57" s="6">
        <f>SUM(F54:F56)</f>
        <v>0</v>
      </c>
      <c r="G57" s="6">
        <v>0</v>
      </c>
      <c r="H57" s="6"/>
      <c r="I57" s="6"/>
      <c r="J57" s="6"/>
      <c r="K57" s="14"/>
    </row>
    <row r="58" spans="1:11" ht="12.75">
      <c r="A58" s="5" t="s">
        <v>145</v>
      </c>
      <c r="B58" s="6">
        <f>C23</f>
        <v>5</v>
      </c>
      <c r="C58" s="6">
        <f>C21</f>
        <v>82</v>
      </c>
      <c r="D58" s="15">
        <f>SUM(C58)/(B58)</f>
        <v>16.4</v>
      </c>
      <c r="E58" s="6" t="s">
        <v>596</v>
      </c>
      <c r="F58" s="6">
        <v>1</v>
      </c>
      <c r="G58" s="6">
        <v>2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525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1" ref="I62:I67">SUM(B62*6)+(C62*6)+(D62*6)+(E62)+(F62*2)+(G62*3)+(H62*2)</f>
        <v>6</v>
      </c>
      <c r="J62" s="8"/>
      <c r="K62" s="8"/>
    </row>
    <row r="63" spans="1:11" ht="12.75">
      <c r="A63" s="7" t="s">
        <v>530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1"/>
        <v>6</v>
      </c>
      <c r="J63" s="8"/>
      <c r="K63" s="8"/>
    </row>
    <row r="64" spans="1:11" ht="12.75">
      <c r="A64" s="7" t="s">
        <v>537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1"/>
        <v>6</v>
      </c>
      <c r="J64" s="8"/>
      <c r="K64" s="8"/>
    </row>
    <row r="65" spans="1:11" ht="12.75">
      <c r="A65" s="7" t="s">
        <v>551</v>
      </c>
      <c r="B65" s="8">
        <v>0</v>
      </c>
      <c r="C65" s="8">
        <v>0</v>
      </c>
      <c r="D65" s="8">
        <v>0</v>
      </c>
      <c r="E65" s="8">
        <v>3</v>
      </c>
      <c r="F65" s="8">
        <v>0</v>
      </c>
      <c r="G65" s="8">
        <v>0</v>
      </c>
      <c r="H65" s="8">
        <v>0</v>
      </c>
      <c r="I65" s="8">
        <f t="shared" si="1"/>
        <v>3</v>
      </c>
      <c r="J65" s="8"/>
      <c r="K65" s="8"/>
    </row>
    <row r="66" spans="1:11" ht="12.75">
      <c r="A66" s="5" t="s">
        <v>8</v>
      </c>
      <c r="B66" s="6">
        <f aca="true" t="shared" si="2" ref="B66:H66">SUM(B62:B65)</f>
        <v>3</v>
      </c>
      <c r="C66" s="6">
        <f t="shared" si="2"/>
        <v>0</v>
      </c>
      <c r="D66" s="6">
        <f t="shared" si="2"/>
        <v>0</v>
      </c>
      <c r="E66" s="6">
        <f t="shared" si="2"/>
        <v>3</v>
      </c>
      <c r="F66" s="6">
        <f t="shared" si="2"/>
        <v>0</v>
      </c>
      <c r="G66" s="6">
        <f t="shared" si="2"/>
        <v>0</v>
      </c>
      <c r="H66" s="6">
        <f t="shared" si="2"/>
        <v>0</v>
      </c>
      <c r="I66" s="6">
        <f t="shared" si="1"/>
        <v>21</v>
      </c>
      <c r="J66" s="6"/>
      <c r="K66" s="14"/>
    </row>
    <row r="67" spans="1:11" ht="12.75">
      <c r="A67" s="5" t="s">
        <v>145</v>
      </c>
      <c r="B67" s="6">
        <f>F44</f>
        <v>2</v>
      </c>
      <c r="C67" s="6">
        <f>H51</f>
        <v>1</v>
      </c>
      <c r="D67" s="6">
        <f>SUM(F79)+(F83)+(F87)</f>
        <v>0</v>
      </c>
      <c r="E67" s="6">
        <f>B72</f>
        <v>2</v>
      </c>
      <c r="F67" s="6">
        <v>0</v>
      </c>
      <c r="G67" s="6">
        <f>E72</f>
        <v>0</v>
      </c>
      <c r="H67" s="6">
        <v>0</v>
      </c>
      <c r="I67" s="6">
        <f t="shared" si="1"/>
        <v>20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1:11" ht="12.75">
      <c r="A70" s="7" t="s">
        <v>551</v>
      </c>
      <c r="B70" s="8">
        <v>3</v>
      </c>
      <c r="C70" s="8">
        <v>3</v>
      </c>
      <c r="D70" s="10">
        <f>SUM(B70/C70)</f>
        <v>1</v>
      </c>
      <c r="E70" s="20">
        <v>0</v>
      </c>
      <c r="F70" s="20">
        <v>0</v>
      </c>
      <c r="G70" s="17">
        <v>0</v>
      </c>
      <c r="H70" s="1" t="s">
        <v>93</v>
      </c>
      <c r="I70" s="8">
        <f>SUM(B70)+(E70*3)</f>
        <v>3</v>
      </c>
      <c r="J70" s="22"/>
      <c r="K70" s="8"/>
    </row>
    <row r="71" spans="1:11" ht="12.75">
      <c r="A71" s="5" t="s">
        <v>8</v>
      </c>
      <c r="B71" s="6">
        <f>SUM(B70:B70)</f>
        <v>3</v>
      </c>
      <c r="C71" s="6">
        <f>SUM(C70:C70)</f>
        <v>3</v>
      </c>
      <c r="D71" s="17">
        <f>SUM(B71/C71)</f>
        <v>1</v>
      </c>
      <c r="E71" s="6">
        <f>SUM(E70:E70)</f>
        <v>0</v>
      </c>
      <c r="F71" s="6">
        <f>SUM(F70:F70)</f>
        <v>0</v>
      </c>
      <c r="G71" s="17">
        <v>0</v>
      </c>
      <c r="H71" s="6" t="s">
        <v>93</v>
      </c>
      <c r="I71" s="6">
        <f>SUM(B71)+(E71*3)</f>
        <v>3</v>
      </c>
      <c r="J71" s="19"/>
      <c r="K71" s="6"/>
    </row>
    <row r="72" spans="1:11" ht="12.75">
      <c r="A72" s="5" t="s">
        <v>145</v>
      </c>
      <c r="B72" s="6">
        <v>2</v>
      </c>
      <c r="C72" s="6">
        <v>2</v>
      </c>
      <c r="D72" s="17">
        <f>SUM(B72/C72)</f>
        <v>1</v>
      </c>
      <c r="E72" s="23">
        <v>0</v>
      </c>
      <c r="F72" s="23">
        <v>0</v>
      </c>
      <c r="G72" s="17">
        <v>0</v>
      </c>
      <c r="H72" s="6" t="s">
        <v>93</v>
      </c>
      <c r="I72" s="6">
        <f>SUM(B72)+(E72*3)</f>
        <v>2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533</v>
      </c>
      <c r="B75" s="8">
        <v>2</v>
      </c>
      <c r="C75" s="8">
        <v>38</v>
      </c>
      <c r="D75" s="9">
        <f>SUM(C75)/(B75)</f>
        <v>19</v>
      </c>
      <c r="E75" s="1">
        <v>24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567</v>
      </c>
      <c r="B76" s="8">
        <v>1</v>
      </c>
      <c r="C76" s="8">
        <v>33</v>
      </c>
      <c r="D76" s="9">
        <f>SUM(C76)/(B76)</f>
        <v>33</v>
      </c>
      <c r="E76" s="1">
        <v>33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549</v>
      </c>
      <c r="B77" s="8">
        <v>1</v>
      </c>
      <c r="C77" s="8">
        <v>12</v>
      </c>
      <c r="D77" s="9">
        <f>SUM(C77)/(B77)</f>
        <v>12</v>
      </c>
      <c r="E77" s="1">
        <v>12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4</v>
      </c>
      <c r="C78" s="6">
        <f>SUM(C75:C77)</f>
        <v>83</v>
      </c>
      <c r="D78" s="15">
        <f>SUM(C78)/(B78)</f>
        <v>20.75</v>
      </c>
      <c r="E78" s="6">
        <v>33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145</v>
      </c>
      <c r="B79" s="6">
        <v>4</v>
      </c>
      <c r="C79" s="6">
        <v>56</v>
      </c>
      <c r="D79" s="15">
        <f>SUM(C79)/(B79)</f>
        <v>14</v>
      </c>
      <c r="E79" s="6">
        <v>16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>
        <v>0</v>
      </c>
      <c r="G82" s="5"/>
      <c r="H82" s="5"/>
      <c r="I82" s="5"/>
      <c r="J82" s="5"/>
      <c r="K82" s="6"/>
    </row>
    <row r="83" spans="1:11" ht="12.75">
      <c r="A83" s="5" t="s">
        <v>145</v>
      </c>
      <c r="B83" s="6">
        <v>1</v>
      </c>
      <c r="C83" s="6">
        <v>6</v>
      </c>
      <c r="D83" s="15">
        <f>SUM(C83)/(B83)</f>
        <v>6</v>
      </c>
      <c r="E83" s="6">
        <v>6</v>
      </c>
      <c r="F83" s="6">
        <v>0</v>
      </c>
      <c r="G83" s="5"/>
      <c r="H83" s="5"/>
      <c r="I83" s="5"/>
      <c r="J83" s="5"/>
      <c r="K83" s="6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65</v>
      </c>
      <c r="B85" s="6" t="s">
        <v>76</v>
      </c>
      <c r="C85" s="6" t="s">
        <v>40</v>
      </c>
      <c r="D85" s="6" t="s">
        <v>9</v>
      </c>
      <c r="E85" s="6" t="s">
        <v>41</v>
      </c>
      <c r="F85" s="6" t="s">
        <v>42</v>
      </c>
      <c r="G85" s="12"/>
      <c r="H85" s="12"/>
      <c r="I85" s="12"/>
      <c r="J85" s="12"/>
      <c r="K85" s="14"/>
    </row>
    <row r="86" spans="1:11" ht="12.75">
      <c r="A86" s="5" t="s">
        <v>8</v>
      </c>
      <c r="B86" s="6">
        <v>0</v>
      </c>
      <c r="C86" s="6"/>
      <c r="D86" s="15"/>
      <c r="E86" s="6"/>
      <c r="F86" s="6">
        <v>0</v>
      </c>
      <c r="G86" s="12"/>
      <c r="H86" s="12"/>
      <c r="I86" s="12"/>
      <c r="J86" s="12"/>
      <c r="K86" s="14"/>
    </row>
    <row r="87" spans="1:11" ht="12.75">
      <c r="A87" s="5" t="s">
        <v>145</v>
      </c>
      <c r="B87" s="6">
        <v>1</v>
      </c>
      <c r="C87" s="6">
        <v>0</v>
      </c>
      <c r="D87" s="15">
        <f>SUM(C87)/(B87)</f>
        <v>0</v>
      </c>
      <c r="E87" s="6">
        <v>0</v>
      </c>
      <c r="F87" s="6">
        <v>0</v>
      </c>
      <c r="G87" s="7"/>
      <c r="H87" s="7"/>
      <c r="I87" s="7"/>
      <c r="J87" s="7"/>
      <c r="K87" s="8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ht="12.75">
      <c r="A89" s="5" t="s">
        <v>66</v>
      </c>
      <c r="B89" s="6" t="s">
        <v>77</v>
      </c>
      <c r="C89" s="6" t="s">
        <v>40</v>
      </c>
      <c r="D89" s="6" t="s">
        <v>9</v>
      </c>
      <c r="E89" s="6" t="s">
        <v>41</v>
      </c>
      <c r="F89" s="6"/>
      <c r="G89" s="12"/>
      <c r="H89" s="12"/>
      <c r="I89" s="12"/>
      <c r="J89" s="12"/>
      <c r="K89" s="14"/>
    </row>
    <row r="90" spans="1:11" ht="12.75">
      <c r="A90" s="7" t="s">
        <v>538</v>
      </c>
      <c r="B90" s="8">
        <v>3</v>
      </c>
      <c r="C90" s="8">
        <v>91</v>
      </c>
      <c r="D90" s="9">
        <f>SUM(C90)/(B90)</f>
        <v>30.333333333333332</v>
      </c>
      <c r="E90" s="1">
        <v>32</v>
      </c>
      <c r="F90" s="8"/>
      <c r="G90" s="7"/>
      <c r="H90" s="7"/>
      <c r="I90" s="7"/>
      <c r="J90" s="7"/>
      <c r="K90" s="8"/>
    </row>
    <row r="91" spans="1:11" ht="12.75">
      <c r="A91" s="5" t="s">
        <v>8</v>
      </c>
      <c r="B91" s="6">
        <f>SUM(B90:B90)</f>
        <v>3</v>
      </c>
      <c r="C91" s="6">
        <f>SUM(C90:C90)</f>
        <v>91</v>
      </c>
      <c r="D91" s="15">
        <f>SUM(C91)/(B91)</f>
        <v>30.333333333333332</v>
      </c>
      <c r="E91" s="6">
        <v>32</v>
      </c>
      <c r="F91" s="6"/>
      <c r="G91" s="5"/>
      <c r="H91" s="5"/>
      <c r="I91" s="5"/>
      <c r="J91" s="5"/>
      <c r="K91" s="6"/>
    </row>
    <row r="92" spans="1:11" ht="12.75">
      <c r="A92" s="5" t="s">
        <v>145</v>
      </c>
      <c r="B92" s="6">
        <f>C26</f>
        <v>5</v>
      </c>
      <c r="C92" s="6">
        <f>C27</f>
        <v>185</v>
      </c>
      <c r="D92" s="15">
        <f>SUM(C92)/(B92)</f>
        <v>37</v>
      </c>
      <c r="E92" s="6">
        <v>44</v>
      </c>
      <c r="F92" s="6"/>
      <c r="G92" s="5"/>
      <c r="H92" s="5"/>
      <c r="I92" s="5"/>
      <c r="J92" s="5"/>
      <c r="K92" s="6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>
      <c r="A94" s="5" t="s">
        <v>80</v>
      </c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7" t="s">
        <v>629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630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631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632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633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634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28" t="s">
        <v>67</v>
      </c>
      <c r="B102" s="29" t="s">
        <v>558</v>
      </c>
      <c r="C102" s="29" t="s">
        <v>89</v>
      </c>
      <c r="D102" s="29" t="s">
        <v>69</v>
      </c>
      <c r="E102" s="29" t="s">
        <v>68</v>
      </c>
      <c r="F102" s="29" t="s">
        <v>545</v>
      </c>
      <c r="G102" s="29" t="s">
        <v>70</v>
      </c>
      <c r="H102" s="29" t="s">
        <v>71</v>
      </c>
      <c r="I102" s="29" t="s">
        <v>546</v>
      </c>
      <c r="J102" s="29" t="s">
        <v>81</v>
      </c>
      <c r="K102" s="44"/>
    </row>
    <row r="103" spans="1:11" ht="12.75">
      <c r="A103" t="s">
        <v>528</v>
      </c>
      <c r="B103" s="1">
        <v>6</v>
      </c>
      <c r="C103" s="1">
        <v>3</v>
      </c>
      <c r="D103" s="1">
        <v>1</v>
      </c>
      <c r="E103" s="1">
        <v>1</v>
      </c>
      <c r="F103" s="1">
        <f aca="true" t="shared" si="3" ref="F103:F119">SUM(B103:E103)</f>
        <v>11</v>
      </c>
      <c r="G103" s="1">
        <v>0</v>
      </c>
      <c r="H103" s="1">
        <v>1</v>
      </c>
      <c r="I103" s="1">
        <v>0</v>
      </c>
      <c r="J103" s="1">
        <v>0</v>
      </c>
      <c r="K103" s="1"/>
    </row>
    <row r="104" spans="1:11" ht="12.75">
      <c r="A104" t="s">
        <v>549</v>
      </c>
      <c r="B104" s="1">
        <v>4</v>
      </c>
      <c r="C104" s="1">
        <v>5</v>
      </c>
      <c r="D104" s="1">
        <v>0</v>
      </c>
      <c r="E104" s="1">
        <v>0</v>
      </c>
      <c r="F104" s="1">
        <f t="shared" si="3"/>
        <v>9</v>
      </c>
      <c r="G104" s="1">
        <v>1</v>
      </c>
      <c r="H104" s="1">
        <v>1</v>
      </c>
      <c r="I104" s="1">
        <v>0</v>
      </c>
      <c r="J104" s="1">
        <v>0</v>
      </c>
      <c r="K104" s="1"/>
    </row>
    <row r="105" spans="1:11" ht="12.75">
      <c r="A105" t="s">
        <v>525</v>
      </c>
      <c r="B105" s="1">
        <v>4</v>
      </c>
      <c r="C105" s="1">
        <v>1</v>
      </c>
      <c r="D105" s="1">
        <v>1</v>
      </c>
      <c r="E105" s="1">
        <v>0</v>
      </c>
      <c r="F105" s="1">
        <f t="shared" si="3"/>
        <v>6</v>
      </c>
      <c r="G105" s="1">
        <v>0</v>
      </c>
      <c r="H105" s="1">
        <v>0</v>
      </c>
      <c r="I105" s="1">
        <v>4</v>
      </c>
      <c r="J105" s="1">
        <v>0</v>
      </c>
      <c r="K105" s="1"/>
    </row>
    <row r="106" spans="1:11" ht="12.75">
      <c r="A106" t="s">
        <v>641</v>
      </c>
      <c r="B106" s="1">
        <v>2</v>
      </c>
      <c r="C106" s="1">
        <v>3</v>
      </c>
      <c r="D106" s="1">
        <v>1</v>
      </c>
      <c r="E106" s="1">
        <v>0</v>
      </c>
      <c r="F106" s="1">
        <f t="shared" si="3"/>
        <v>6</v>
      </c>
      <c r="G106" s="1">
        <v>0</v>
      </c>
      <c r="H106" s="1">
        <v>0</v>
      </c>
      <c r="I106" s="1">
        <v>0</v>
      </c>
      <c r="J106" s="1">
        <v>0</v>
      </c>
      <c r="K106" s="1"/>
    </row>
    <row r="107" spans="1:11" ht="12.75">
      <c r="A107" t="s">
        <v>551</v>
      </c>
      <c r="B107" s="1">
        <v>2</v>
      </c>
      <c r="C107" s="1">
        <v>3</v>
      </c>
      <c r="D107" s="1">
        <v>0</v>
      </c>
      <c r="E107" s="1">
        <v>0</v>
      </c>
      <c r="F107" s="1">
        <f t="shared" si="3"/>
        <v>5</v>
      </c>
      <c r="G107" s="1">
        <v>1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547</v>
      </c>
      <c r="B108" s="1">
        <v>1</v>
      </c>
      <c r="C108" s="1">
        <v>3</v>
      </c>
      <c r="D108" s="1">
        <v>0</v>
      </c>
      <c r="E108" s="1">
        <v>0</v>
      </c>
      <c r="F108" s="1">
        <f t="shared" si="3"/>
        <v>4</v>
      </c>
      <c r="G108" s="1">
        <v>0</v>
      </c>
      <c r="H108" s="1">
        <v>0</v>
      </c>
      <c r="I108" s="1">
        <v>0</v>
      </c>
      <c r="J108" s="1">
        <v>0</v>
      </c>
      <c r="K108" s="1"/>
    </row>
    <row r="109" spans="1:11" ht="12.75">
      <c r="A109" t="s">
        <v>550</v>
      </c>
      <c r="B109" s="1">
        <v>1</v>
      </c>
      <c r="C109" s="1">
        <v>1</v>
      </c>
      <c r="D109" s="1">
        <v>0</v>
      </c>
      <c r="E109" s="1">
        <v>1</v>
      </c>
      <c r="F109" s="1">
        <f t="shared" si="3"/>
        <v>3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526</v>
      </c>
      <c r="B110" s="1">
        <v>1</v>
      </c>
      <c r="C110" s="1">
        <v>2</v>
      </c>
      <c r="D110" s="1">
        <v>0</v>
      </c>
      <c r="E110" s="1">
        <v>0</v>
      </c>
      <c r="F110" s="1">
        <f t="shared" si="3"/>
        <v>3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t="s">
        <v>530</v>
      </c>
      <c r="B111" s="1">
        <v>1</v>
      </c>
      <c r="C111" s="1">
        <v>1</v>
      </c>
      <c r="D111" s="1">
        <v>1</v>
      </c>
      <c r="E111" s="1">
        <v>0</v>
      </c>
      <c r="F111" s="1">
        <f t="shared" si="3"/>
        <v>3</v>
      </c>
      <c r="G111" s="1">
        <v>0</v>
      </c>
      <c r="H111" s="1">
        <v>1</v>
      </c>
      <c r="I111" s="1">
        <v>0</v>
      </c>
      <c r="J111" s="1">
        <v>0</v>
      </c>
      <c r="K111" s="1"/>
    </row>
    <row r="112" spans="1:11" ht="12.75">
      <c r="A112" t="s">
        <v>538</v>
      </c>
      <c r="B112" s="1">
        <v>0</v>
      </c>
      <c r="C112" s="1">
        <v>2</v>
      </c>
      <c r="D112" s="1">
        <v>0</v>
      </c>
      <c r="E112" s="1">
        <v>0</v>
      </c>
      <c r="F112" s="1">
        <f t="shared" si="3"/>
        <v>2</v>
      </c>
      <c r="G112" s="1">
        <v>0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533</v>
      </c>
      <c r="B113" s="1">
        <v>1</v>
      </c>
      <c r="C113" s="1">
        <v>1</v>
      </c>
      <c r="D113" s="1">
        <v>0</v>
      </c>
      <c r="E113" s="1">
        <v>0</v>
      </c>
      <c r="F113" s="1">
        <f t="shared" si="3"/>
        <v>2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548</v>
      </c>
      <c r="B114" s="1">
        <v>1</v>
      </c>
      <c r="C114" s="1">
        <v>0</v>
      </c>
      <c r="D114" s="1">
        <v>0</v>
      </c>
      <c r="E114" s="1">
        <v>0</v>
      </c>
      <c r="F114" s="1">
        <f t="shared" si="3"/>
        <v>1</v>
      </c>
      <c r="G114" s="1">
        <v>0</v>
      </c>
      <c r="H114" s="1">
        <v>0</v>
      </c>
      <c r="I114" s="1">
        <v>0</v>
      </c>
      <c r="J114" s="1">
        <v>0</v>
      </c>
      <c r="K114" s="1"/>
    </row>
    <row r="115" spans="1:11" ht="12.75">
      <c r="A115" t="s">
        <v>527</v>
      </c>
      <c r="B115" s="1">
        <v>0</v>
      </c>
      <c r="C115" s="1">
        <v>1</v>
      </c>
      <c r="D115" s="1">
        <v>0</v>
      </c>
      <c r="E115" s="1">
        <v>0</v>
      </c>
      <c r="F115" s="1">
        <f t="shared" si="3"/>
        <v>1</v>
      </c>
      <c r="G115" s="1">
        <v>0</v>
      </c>
      <c r="H115" s="1">
        <v>0</v>
      </c>
      <c r="I115" s="1">
        <v>0</v>
      </c>
      <c r="J115" s="1">
        <v>0</v>
      </c>
      <c r="K115" s="1"/>
    </row>
    <row r="116" spans="1:11" ht="12.75">
      <c r="A116" t="s">
        <v>628</v>
      </c>
      <c r="B116" s="1">
        <v>0</v>
      </c>
      <c r="C116" s="1">
        <v>1</v>
      </c>
      <c r="D116" s="1">
        <v>0</v>
      </c>
      <c r="E116" s="1">
        <v>0</v>
      </c>
      <c r="F116" s="1">
        <f t="shared" si="3"/>
        <v>1</v>
      </c>
      <c r="G116" s="1">
        <v>0</v>
      </c>
      <c r="H116" s="1">
        <v>0</v>
      </c>
      <c r="I116" s="1">
        <v>0</v>
      </c>
      <c r="J116" s="1">
        <v>0</v>
      </c>
      <c r="K116" s="1"/>
    </row>
    <row r="117" spans="1:11" ht="12.75">
      <c r="A117" t="s">
        <v>556</v>
      </c>
      <c r="B117" s="1">
        <v>0</v>
      </c>
      <c r="C117" s="1">
        <v>1</v>
      </c>
      <c r="D117" s="1">
        <v>0</v>
      </c>
      <c r="E117" s="1">
        <v>0</v>
      </c>
      <c r="F117" s="1">
        <f t="shared" si="3"/>
        <v>1</v>
      </c>
      <c r="G117" s="1">
        <v>0</v>
      </c>
      <c r="H117" s="1">
        <v>0</v>
      </c>
      <c r="I117" s="1">
        <v>0</v>
      </c>
      <c r="J117" s="1">
        <v>0</v>
      </c>
      <c r="K117" s="1"/>
    </row>
    <row r="118" spans="1:11" ht="12.75">
      <c r="A118" t="s">
        <v>536</v>
      </c>
      <c r="B118" s="1">
        <v>0</v>
      </c>
      <c r="C118" s="1">
        <v>1</v>
      </c>
      <c r="D118" s="1">
        <v>0</v>
      </c>
      <c r="E118" s="1">
        <v>0</v>
      </c>
      <c r="F118" s="1">
        <f t="shared" si="3"/>
        <v>1</v>
      </c>
      <c r="G118" s="1">
        <v>0</v>
      </c>
      <c r="H118" s="1">
        <v>0</v>
      </c>
      <c r="I118" s="1">
        <v>0</v>
      </c>
      <c r="J118" s="1">
        <v>0</v>
      </c>
      <c r="K118" s="1"/>
    </row>
    <row r="119" spans="1:11" ht="12.75">
      <c r="A119" t="s">
        <v>567</v>
      </c>
      <c r="B119" s="1">
        <v>0</v>
      </c>
      <c r="C119" s="1">
        <v>1</v>
      </c>
      <c r="D119" s="1">
        <v>0</v>
      </c>
      <c r="E119" s="1">
        <v>0</v>
      </c>
      <c r="F119" s="1">
        <f t="shared" si="3"/>
        <v>1</v>
      </c>
      <c r="G119" s="1">
        <v>0</v>
      </c>
      <c r="H119" s="1">
        <v>0</v>
      </c>
      <c r="I119" s="1">
        <v>0</v>
      </c>
      <c r="J119" s="1">
        <v>0</v>
      </c>
      <c r="K119" s="1"/>
    </row>
    <row r="120" spans="1:11" ht="12.75">
      <c r="A120" s="28" t="s">
        <v>8</v>
      </c>
      <c r="B120" s="29">
        <f aca="true" t="shared" si="4" ref="B120:J120">SUM(B103:B119)</f>
        <v>24</v>
      </c>
      <c r="C120" s="29">
        <f t="shared" si="4"/>
        <v>30</v>
      </c>
      <c r="D120" s="29">
        <f t="shared" si="4"/>
        <v>4</v>
      </c>
      <c r="E120" s="29">
        <f t="shared" si="4"/>
        <v>2</v>
      </c>
      <c r="F120" s="29">
        <f t="shared" si="4"/>
        <v>60</v>
      </c>
      <c r="G120" s="29">
        <f t="shared" si="4"/>
        <v>2</v>
      </c>
      <c r="H120" s="29">
        <f t="shared" si="4"/>
        <v>3</v>
      </c>
      <c r="I120" s="29">
        <f t="shared" si="4"/>
        <v>4</v>
      </c>
      <c r="J120" s="29">
        <f t="shared" si="4"/>
        <v>0</v>
      </c>
      <c r="K120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204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6</v>
      </c>
      <c r="D4" s="1">
        <v>8</v>
      </c>
      <c r="E4" s="1">
        <v>7</v>
      </c>
      <c r="F4" s="1"/>
      <c r="G4" s="1"/>
      <c r="H4" s="1">
        <f>SUM(B4:G4)</f>
        <v>28</v>
      </c>
      <c r="I4" s="24"/>
      <c r="J4" s="1"/>
    </row>
    <row r="5" spans="1:10" ht="12.75">
      <c r="A5" t="s">
        <v>205</v>
      </c>
      <c r="B5" s="1">
        <v>14</v>
      </c>
      <c r="C5" s="1">
        <v>0</v>
      </c>
      <c r="D5" s="1">
        <v>7</v>
      </c>
      <c r="E5" s="1">
        <v>8</v>
      </c>
      <c r="F5" s="1"/>
      <c r="G5" s="1"/>
      <c r="H5" s="1">
        <f>SUM(B5:G5)</f>
        <v>29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206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14</v>
      </c>
      <c r="C8" s="8">
        <f>SUM(C9:C11)</f>
        <v>18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12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3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8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0.5555555555555556</v>
      </c>
      <c r="C14" s="10">
        <f>SUM(C13/C12)</f>
        <v>0.625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48</v>
      </c>
      <c r="C18" s="8">
        <f>SUM(C19)+(C24)</f>
        <v>48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40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234</v>
      </c>
      <c r="C20" s="8">
        <v>91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54</v>
      </c>
      <c r="C21" s="8">
        <v>234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288</v>
      </c>
      <c r="C22" s="8">
        <f>SUM(C20)+(C21)</f>
        <v>325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8</v>
      </c>
      <c r="C24" s="8">
        <v>18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46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15.333333333333334</v>
      </c>
      <c r="C28" s="9">
        <f>SUM(C27/C26)</f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65</v>
      </c>
      <c r="C32" s="8">
        <v>51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650</v>
      </c>
      <c r="C33" s="47" t="s">
        <v>651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 t="s">
        <v>539</v>
      </c>
      <c r="H35" s="6"/>
      <c r="I35" s="6"/>
      <c r="J35" s="6"/>
      <c r="K35" s="14"/>
    </row>
    <row r="36" spans="1:11" ht="12.75">
      <c r="A36" s="7" t="s">
        <v>526</v>
      </c>
      <c r="B36" s="8">
        <v>15</v>
      </c>
      <c r="C36" s="8">
        <v>117</v>
      </c>
      <c r="D36" s="9">
        <f aca="true" t="shared" si="0" ref="D36:D45">SUM(C36)/(B36)</f>
        <v>7.8</v>
      </c>
      <c r="E36" s="1" t="s">
        <v>652</v>
      </c>
      <c r="F36" s="8">
        <v>1</v>
      </c>
      <c r="G36" s="8">
        <v>2</v>
      </c>
      <c r="H36" s="8"/>
      <c r="I36" s="8"/>
      <c r="J36" s="8"/>
      <c r="K36" s="8"/>
    </row>
    <row r="37" spans="1:11" ht="12.75">
      <c r="A37" s="7" t="s">
        <v>530</v>
      </c>
      <c r="B37" s="8">
        <v>13</v>
      </c>
      <c r="C37" s="8">
        <v>95</v>
      </c>
      <c r="D37" s="9">
        <f t="shared" si="0"/>
        <v>7.3076923076923075</v>
      </c>
      <c r="E37" s="1" t="s">
        <v>653</v>
      </c>
      <c r="F37" s="8">
        <v>2</v>
      </c>
      <c r="G37" s="8">
        <v>0</v>
      </c>
      <c r="H37" s="8"/>
      <c r="I37" s="8"/>
      <c r="J37" s="8"/>
      <c r="K37" s="8"/>
    </row>
    <row r="38" spans="1:11" ht="12.75">
      <c r="A38" s="7" t="s">
        <v>527</v>
      </c>
      <c r="B38" s="8">
        <v>6</v>
      </c>
      <c r="C38" s="8">
        <v>20</v>
      </c>
      <c r="D38" s="9">
        <f t="shared" si="0"/>
        <v>3.3333333333333335</v>
      </c>
      <c r="E38" s="1">
        <v>7</v>
      </c>
      <c r="F38" s="8">
        <v>1</v>
      </c>
      <c r="G38" s="8">
        <v>0</v>
      </c>
      <c r="H38" s="8"/>
      <c r="I38" s="8"/>
      <c r="J38" s="8"/>
      <c r="K38" s="8"/>
    </row>
    <row r="39" spans="1:11" ht="12.75">
      <c r="A39" s="7" t="s">
        <v>525</v>
      </c>
      <c r="B39" s="8">
        <v>2</v>
      </c>
      <c r="C39" s="8">
        <v>12</v>
      </c>
      <c r="D39" s="9">
        <f t="shared" si="0"/>
        <v>6</v>
      </c>
      <c r="E39" s="1">
        <v>7</v>
      </c>
      <c r="F39" s="8">
        <v>0</v>
      </c>
      <c r="G39" s="8">
        <v>0</v>
      </c>
      <c r="H39" s="8"/>
      <c r="I39" s="8"/>
      <c r="J39" s="8"/>
      <c r="K39" s="8"/>
    </row>
    <row r="40" spans="1:11" ht="12.75">
      <c r="A40" s="7" t="s">
        <v>528</v>
      </c>
      <c r="B40" s="8">
        <v>1</v>
      </c>
      <c r="C40" s="8">
        <v>4</v>
      </c>
      <c r="D40" s="9">
        <f t="shared" si="0"/>
        <v>4</v>
      </c>
      <c r="E40" s="1">
        <v>4</v>
      </c>
      <c r="F40" s="8">
        <v>0</v>
      </c>
      <c r="G40" s="8">
        <v>0</v>
      </c>
      <c r="H40" s="8"/>
      <c r="I40" s="8"/>
      <c r="J40" s="8"/>
      <c r="K40" s="8"/>
    </row>
    <row r="41" spans="1:11" ht="12.75">
      <c r="A41" s="7" t="s">
        <v>533</v>
      </c>
      <c r="B41" s="8">
        <v>1</v>
      </c>
      <c r="C41" s="8">
        <v>3</v>
      </c>
      <c r="D41" s="9">
        <f t="shared" si="0"/>
        <v>3</v>
      </c>
      <c r="E41" s="1">
        <v>3</v>
      </c>
      <c r="F41" s="8">
        <v>0</v>
      </c>
      <c r="G41" s="8">
        <v>0</v>
      </c>
      <c r="H41" s="8"/>
      <c r="I41" s="8"/>
      <c r="J41" s="8"/>
      <c r="K41" s="8"/>
    </row>
    <row r="42" spans="1:11" ht="12.75">
      <c r="A42" s="7" t="s">
        <v>537</v>
      </c>
      <c r="B42" s="8">
        <v>1</v>
      </c>
      <c r="C42" s="8">
        <v>-4</v>
      </c>
      <c r="D42" s="9">
        <f t="shared" si="0"/>
        <v>-4</v>
      </c>
      <c r="E42" s="1" t="s">
        <v>566</v>
      </c>
      <c r="F42" s="8">
        <v>0</v>
      </c>
      <c r="G42" s="8">
        <v>0</v>
      </c>
      <c r="H42" s="8"/>
      <c r="I42" s="8"/>
      <c r="J42" s="8"/>
      <c r="K42" s="8"/>
    </row>
    <row r="43" spans="1:11" ht="12.75">
      <c r="A43" s="7" t="s">
        <v>87</v>
      </c>
      <c r="B43" s="8">
        <v>1</v>
      </c>
      <c r="C43" s="8">
        <v>-13</v>
      </c>
      <c r="D43" s="9"/>
      <c r="E43" s="1"/>
      <c r="F43" s="8"/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40</v>
      </c>
      <c r="C44" s="6">
        <f>SUM(C36:C43)</f>
        <v>234</v>
      </c>
      <c r="D44" s="15">
        <f t="shared" si="0"/>
        <v>5.85</v>
      </c>
      <c r="E44" s="6" t="s">
        <v>652</v>
      </c>
      <c r="F44" s="6">
        <f>SUM(F36:F43)</f>
        <v>4</v>
      </c>
      <c r="G44" s="6">
        <v>2</v>
      </c>
      <c r="H44" s="6"/>
      <c r="I44" s="6"/>
      <c r="J44" s="6"/>
      <c r="K44" s="6"/>
    </row>
    <row r="45" spans="1:11" ht="12.75">
      <c r="A45" s="5" t="s">
        <v>205</v>
      </c>
      <c r="B45" s="6">
        <f>C19</f>
        <v>30</v>
      </c>
      <c r="C45" s="6">
        <f>C20</f>
        <v>91</v>
      </c>
      <c r="D45" s="15">
        <f t="shared" si="0"/>
        <v>3.033333333333333</v>
      </c>
      <c r="E45" s="6">
        <v>14</v>
      </c>
      <c r="F45" s="6">
        <v>1</v>
      </c>
      <c r="G45" s="6">
        <v>0</v>
      </c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 t="s">
        <v>539</v>
      </c>
      <c r="K47" s="6"/>
    </row>
    <row r="48" spans="1:11" ht="12.75">
      <c r="A48" s="7" t="s">
        <v>525</v>
      </c>
      <c r="B48" s="8">
        <v>3</v>
      </c>
      <c r="C48" s="8">
        <v>6</v>
      </c>
      <c r="D48" s="8">
        <v>0</v>
      </c>
      <c r="E48" s="10">
        <f>SUM(B48)/(C48)</f>
        <v>0.5</v>
      </c>
      <c r="F48" s="8">
        <v>30</v>
      </c>
      <c r="G48" s="16">
        <f>SUM(F48)/(C48)</f>
        <v>5</v>
      </c>
      <c r="H48" s="8">
        <v>0</v>
      </c>
      <c r="I48" s="1">
        <v>17</v>
      </c>
      <c r="J48" s="8">
        <v>0</v>
      </c>
      <c r="K48" s="8"/>
    </row>
    <row r="49" spans="1:11" ht="12.75">
      <c r="A49" s="7" t="s">
        <v>537</v>
      </c>
      <c r="B49" s="8">
        <v>1</v>
      </c>
      <c r="C49" s="8">
        <v>2</v>
      </c>
      <c r="D49" s="8">
        <v>0</v>
      </c>
      <c r="E49" s="10">
        <f>SUM(B49)/(C49)</f>
        <v>0.5</v>
      </c>
      <c r="F49" s="8">
        <v>24</v>
      </c>
      <c r="G49" s="16">
        <f>SUM(F49)/(C49)</f>
        <v>12</v>
      </c>
      <c r="H49" s="8">
        <v>0</v>
      </c>
      <c r="I49" s="1">
        <v>24</v>
      </c>
      <c r="J49" s="8">
        <v>1</v>
      </c>
      <c r="K49" s="8"/>
    </row>
    <row r="50" spans="1:11" ht="12.75">
      <c r="A50" s="5" t="s">
        <v>8</v>
      </c>
      <c r="B50" s="6">
        <f>SUM(B48:B49)</f>
        <v>4</v>
      </c>
      <c r="C50" s="6">
        <f>SUM(C48:C49)</f>
        <v>8</v>
      </c>
      <c r="D50" s="6">
        <f>SUM(D48:D49)</f>
        <v>0</v>
      </c>
      <c r="E50" s="17">
        <f>SUM(B50)/(C50)</f>
        <v>0.5</v>
      </c>
      <c r="F50" s="6">
        <f>SUM(F48:F49)</f>
        <v>54</v>
      </c>
      <c r="G50" s="18">
        <f>SUM(F50)/(C50)</f>
        <v>6.75</v>
      </c>
      <c r="H50" s="6">
        <f>SUM(H48:H49)</f>
        <v>0</v>
      </c>
      <c r="I50" s="6">
        <v>24</v>
      </c>
      <c r="J50" s="6">
        <v>1</v>
      </c>
      <c r="K50" s="6"/>
    </row>
    <row r="51" spans="1:11" ht="12.75">
      <c r="A51" s="5" t="s">
        <v>205</v>
      </c>
      <c r="B51" s="6">
        <f>C23</f>
        <v>14</v>
      </c>
      <c r="C51" s="6">
        <f>C24</f>
        <v>18</v>
      </c>
      <c r="D51" s="6">
        <f>C25</f>
        <v>2</v>
      </c>
      <c r="E51" s="17">
        <f>SUM(B51)/(C51)</f>
        <v>0.7777777777777778</v>
      </c>
      <c r="F51" s="6">
        <f>C21</f>
        <v>234</v>
      </c>
      <c r="G51" s="18">
        <f>SUM(F51)/(C51)</f>
        <v>13</v>
      </c>
      <c r="H51" s="6">
        <v>3</v>
      </c>
      <c r="I51" s="6" t="s">
        <v>654</v>
      </c>
      <c r="J51" s="6">
        <v>3</v>
      </c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 t="s">
        <v>539</v>
      </c>
      <c r="H53" s="6"/>
      <c r="I53" s="6"/>
      <c r="J53" s="6"/>
      <c r="K53" s="6"/>
    </row>
    <row r="54" spans="1:11" ht="12.75">
      <c r="A54" s="7" t="s">
        <v>526</v>
      </c>
      <c r="B54" s="8">
        <v>2</v>
      </c>
      <c r="C54" s="8">
        <v>41</v>
      </c>
      <c r="D54" s="9">
        <f>SUM(C54)/(B54)</f>
        <v>20.5</v>
      </c>
      <c r="E54" s="1">
        <v>24</v>
      </c>
      <c r="F54" s="8">
        <v>0</v>
      </c>
      <c r="G54" s="8">
        <v>1</v>
      </c>
      <c r="H54" s="8"/>
      <c r="I54" s="8"/>
      <c r="J54" s="8"/>
      <c r="K54" s="8"/>
    </row>
    <row r="55" spans="1:11" ht="12.75">
      <c r="A55" s="7" t="s">
        <v>533</v>
      </c>
      <c r="B55" s="8">
        <v>1</v>
      </c>
      <c r="C55" s="8">
        <v>7</v>
      </c>
      <c r="D55" s="9">
        <f>SUM(C55)/(B55)</f>
        <v>7</v>
      </c>
      <c r="E55" s="1">
        <v>7</v>
      </c>
      <c r="F55" s="8">
        <v>0</v>
      </c>
      <c r="G55" s="8">
        <v>0</v>
      </c>
      <c r="H55" s="8"/>
      <c r="I55" s="8"/>
      <c r="J55" s="8"/>
      <c r="K55" s="8"/>
    </row>
    <row r="56" spans="1:11" ht="12.75">
      <c r="A56" s="7" t="s">
        <v>530</v>
      </c>
      <c r="B56" s="8">
        <v>1</v>
      </c>
      <c r="C56" s="8">
        <v>6</v>
      </c>
      <c r="D56" s="9">
        <f>SUM(C56)/(B56)</f>
        <v>6</v>
      </c>
      <c r="E56" s="1">
        <v>6</v>
      </c>
      <c r="F56" s="8">
        <v>0</v>
      </c>
      <c r="G56" s="8">
        <v>0</v>
      </c>
      <c r="H56" s="8"/>
      <c r="I56" s="8"/>
      <c r="J56" s="8"/>
      <c r="K56" s="8"/>
    </row>
    <row r="57" spans="1:11" ht="12.75">
      <c r="A57" s="5" t="s">
        <v>8</v>
      </c>
      <c r="B57" s="6">
        <f>SUM(B54:B56)</f>
        <v>4</v>
      </c>
      <c r="C57" s="6">
        <f>SUM(C54:C56)</f>
        <v>54</v>
      </c>
      <c r="D57" s="15">
        <f>SUM(C57)/(B57)</f>
        <v>13.5</v>
      </c>
      <c r="E57" s="6">
        <v>24</v>
      </c>
      <c r="F57" s="6">
        <f>SUM(F54:F56)</f>
        <v>0</v>
      </c>
      <c r="G57" s="6">
        <v>1</v>
      </c>
      <c r="H57" s="6"/>
      <c r="I57" s="6"/>
      <c r="J57" s="6"/>
      <c r="K57" s="14"/>
    </row>
    <row r="58" spans="1:11" ht="12.75">
      <c r="A58" s="5" t="s">
        <v>205</v>
      </c>
      <c r="B58" s="6">
        <f>C23</f>
        <v>14</v>
      </c>
      <c r="C58" s="6">
        <f>C21</f>
        <v>234</v>
      </c>
      <c r="D58" s="15">
        <f>SUM(C58)/(B58)</f>
        <v>16.714285714285715</v>
      </c>
      <c r="E58" s="6" t="s">
        <v>654</v>
      </c>
      <c r="F58" s="6">
        <v>3</v>
      </c>
      <c r="G58" s="6">
        <v>3</v>
      </c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95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530</v>
      </c>
      <c r="B62" s="8">
        <v>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1" ref="I62:I68">SUM(B62*6)+(C62*6)+(D62*6)+(E62)+(F62*2)+(G62*3)+(H62*2)</f>
        <v>12</v>
      </c>
      <c r="J62" s="8"/>
      <c r="K62" s="8"/>
    </row>
    <row r="63" spans="1:11" ht="12.75">
      <c r="A63" s="7" t="s">
        <v>526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1"/>
        <v>6</v>
      </c>
      <c r="J63" s="8"/>
      <c r="K63" s="8"/>
    </row>
    <row r="64" spans="1:11" ht="12.75">
      <c r="A64" s="7" t="s">
        <v>527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1"/>
        <v>6</v>
      </c>
      <c r="J64" s="8"/>
      <c r="K64" s="8"/>
    </row>
    <row r="65" spans="1:11" ht="12.75">
      <c r="A65" s="7" t="s">
        <v>551</v>
      </c>
      <c r="B65" s="8">
        <v>0</v>
      </c>
      <c r="C65" s="8">
        <v>0</v>
      </c>
      <c r="D65" s="8">
        <v>0</v>
      </c>
      <c r="E65" s="8">
        <v>2</v>
      </c>
      <c r="F65" s="8">
        <v>0</v>
      </c>
      <c r="G65" s="8">
        <v>0</v>
      </c>
      <c r="H65" s="8">
        <v>0</v>
      </c>
      <c r="I65" s="8">
        <f t="shared" si="1"/>
        <v>2</v>
      </c>
      <c r="J65" s="8"/>
      <c r="K65" s="8"/>
    </row>
    <row r="66" spans="1:11" ht="12.75">
      <c r="A66" s="7" t="s">
        <v>525</v>
      </c>
      <c r="B66" s="8">
        <v>0</v>
      </c>
      <c r="C66" s="8">
        <v>0</v>
      </c>
      <c r="D66" s="8">
        <v>0</v>
      </c>
      <c r="E66" s="8">
        <v>0</v>
      </c>
      <c r="F66" s="8">
        <v>1</v>
      </c>
      <c r="G66" s="8">
        <v>0</v>
      </c>
      <c r="H66" s="8">
        <v>0</v>
      </c>
      <c r="I66" s="8">
        <f t="shared" si="1"/>
        <v>2</v>
      </c>
      <c r="J66" s="8"/>
      <c r="K66" s="8"/>
    </row>
    <row r="67" spans="1:11" ht="12.75">
      <c r="A67" s="5" t="s">
        <v>8</v>
      </c>
      <c r="B67" s="6">
        <f aca="true" t="shared" si="2" ref="B67:H67">SUM(B62:B66)</f>
        <v>4</v>
      </c>
      <c r="C67" s="6">
        <f t="shared" si="2"/>
        <v>0</v>
      </c>
      <c r="D67" s="6">
        <f t="shared" si="2"/>
        <v>0</v>
      </c>
      <c r="E67" s="6">
        <f t="shared" si="2"/>
        <v>2</v>
      </c>
      <c r="F67" s="6">
        <f t="shared" si="2"/>
        <v>1</v>
      </c>
      <c r="G67" s="6">
        <f t="shared" si="2"/>
        <v>0</v>
      </c>
      <c r="H67" s="6">
        <f t="shared" si="2"/>
        <v>0</v>
      </c>
      <c r="I67" s="6">
        <f t="shared" si="1"/>
        <v>28</v>
      </c>
      <c r="J67" s="6"/>
      <c r="K67" s="14"/>
    </row>
    <row r="68" spans="1:11" ht="12.75">
      <c r="A68" s="5" t="s">
        <v>205</v>
      </c>
      <c r="B68" s="6">
        <f>F45</f>
        <v>1</v>
      </c>
      <c r="C68" s="6">
        <f>H51</f>
        <v>3</v>
      </c>
      <c r="D68" s="6">
        <v>0</v>
      </c>
      <c r="E68" s="6">
        <f>B73</f>
        <v>3</v>
      </c>
      <c r="F68" s="6">
        <v>1</v>
      </c>
      <c r="G68" s="6">
        <f>E73</f>
        <v>0</v>
      </c>
      <c r="H68" s="6">
        <v>0</v>
      </c>
      <c r="I68" s="6">
        <f t="shared" si="1"/>
        <v>29</v>
      </c>
      <c r="J68" s="6"/>
      <c r="K68" s="14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14"/>
    </row>
    <row r="70" spans="1:11" ht="12.75">
      <c r="A70" s="5" t="s">
        <v>58</v>
      </c>
      <c r="B70" s="6" t="s">
        <v>59</v>
      </c>
      <c r="C70" s="6" t="s">
        <v>60</v>
      </c>
      <c r="D70" s="6" t="s">
        <v>46</v>
      </c>
      <c r="E70" s="6" t="s">
        <v>85</v>
      </c>
      <c r="F70" s="6" t="s">
        <v>61</v>
      </c>
      <c r="G70" s="6" t="s">
        <v>46</v>
      </c>
      <c r="H70" s="6" t="s">
        <v>41</v>
      </c>
      <c r="I70" s="6" t="s">
        <v>57</v>
      </c>
      <c r="J70" s="19" t="s">
        <v>72</v>
      </c>
      <c r="K70" s="14"/>
    </row>
    <row r="71" spans="1:11" ht="12.75">
      <c r="A71" s="7" t="s">
        <v>551</v>
      </c>
      <c r="B71" s="8">
        <v>2</v>
      </c>
      <c r="C71" s="8">
        <v>3</v>
      </c>
      <c r="D71" s="10">
        <f>SUM(B71/C71)</f>
        <v>0.6666666666666666</v>
      </c>
      <c r="E71" s="20">
        <v>0</v>
      </c>
      <c r="F71" s="20">
        <v>0</v>
      </c>
      <c r="G71" s="17">
        <v>0</v>
      </c>
      <c r="H71" s="1" t="s">
        <v>93</v>
      </c>
      <c r="I71" s="8">
        <f>SUM(B71)+(E71*3)</f>
        <v>2</v>
      </c>
      <c r="J71" s="22"/>
      <c r="K71" s="8"/>
    </row>
    <row r="72" spans="1:11" ht="12.75">
      <c r="A72" s="5" t="s">
        <v>8</v>
      </c>
      <c r="B72" s="6">
        <f>SUM(B71:B71)</f>
        <v>2</v>
      </c>
      <c r="C72" s="6">
        <f>SUM(C71:C71)</f>
        <v>3</v>
      </c>
      <c r="D72" s="17">
        <f>SUM(B72/C72)</f>
        <v>0.6666666666666666</v>
      </c>
      <c r="E72" s="6">
        <f>SUM(E71:E71)</f>
        <v>0</v>
      </c>
      <c r="F72" s="6">
        <f>SUM(F71:F71)</f>
        <v>0</v>
      </c>
      <c r="G72" s="17">
        <v>0</v>
      </c>
      <c r="H72" s="6" t="s">
        <v>93</v>
      </c>
      <c r="I72" s="6">
        <f>SUM(B72)+(E72*3)</f>
        <v>2</v>
      </c>
      <c r="J72" s="19"/>
      <c r="K72" s="6"/>
    </row>
    <row r="73" spans="1:11" ht="12.75">
      <c r="A73" s="5" t="s">
        <v>205</v>
      </c>
      <c r="B73" s="6">
        <v>3</v>
      </c>
      <c r="C73" s="6">
        <v>3</v>
      </c>
      <c r="D73" s="17">
        <f>SUM(B73/C73)</f>
        <v>1</v>
      </c>
      <c r="E73" s="23">
        <v>0</v>
      </c>
      <c r="F73" s="23">
        <v>1</v>
      </c>
      <c r="G73" s="17">
        <v>0</v>
      </c>
      <c r="H73" s="6" t="s">
        <v>93</v>
      </c>
      <c r="I73" s="6">
        <f>SUM(B73)+(E73*3)</f>
        <v>3</v>
      </c>
      <c r="J73" s="19" t="s">
        <v>655</v>
      </c>
      <c r="K73" s="6"/>
    </row>
    <row r="74" spans="1:11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5" t="s">
        <v>73</v>
      </c>
      <c r="B75" s="6" t="s">
        <v>74</v>
      </c>
      <c r="C75" s="6" t="s">
        <v>40</v>
      </c>
      <c r="D75" s="6" t="s">
        <v>9</v>
      </c>
      <c r="E75" s="6" t="s">
        <v>41</v>
      </c>
      <c r="F75" s="6" t="s">
        <v>42</v>
      </c>
      <c r="G75" s="6"/>
      <c r="H75" s="6"/>
      <c r="I75" s="6"/>
      <c r="J75" s="6"/>
      <c r="K75" s="6"/>
    </row>
    <row r="76" spans="1:11" ht="12.75">
      <c r="A76" s="7" t="s">
        <v>536</v>
      </c>
      <c r="B76" s="8">
        <v>1</v>
      </c>
      <c r="C76" s="8">
        <v>52</v>
      </c>
      <c r="D76" s="9">
        <f>SUM(C76)/(B76)</f>
        <v>52</v>
      </c>
      <c r="E76" s="1">
        <v>52</v>
      </c>
      <c r="F76" s="8">
        <v>0</v>
      </c>
      <c r="G76" s="8"/>
      <c r="H76" s="8"/>
      <c r="I76" s="8"/>
      <c r="J76" s="8"/>
      <c r="K76" s="8"/>
    </row>
    <row r="77" spans="1:11" ht="12.75">
      <c r="A77" s="5" t="s">
        <v>8</v>
      </c>
      <c r="B77" s="6">
        <f>SUM(B76:B76)</f>
        <v>1</v>
      </c>
      <c r="C77" s="6">
        <f>SUM(C76:C76)</f>
        <v>52</v>
      </c>
      <c r="D77" s="15">
        <f>SUM(C77)/(B77)</f>
        <v>52</v>
      </c>
      <c r="E77" s="6">
        <v>52</v>
      </c>
      <c r="F77" s="6">
        <f>SUM(F76:F76)</f>
        <v>0</v>
      </c>
      <c r="G77" s="6"/>
      <c r="H77" s="6"/>
      <c r="I77" s="6"/>
      <c r="J77" s="6"/>
      <c r="K77" s="14"/>
    </row>
    <row r="78" spans="1:11" ht="12.75">
      <c r="A78" s="5" t="s">
        <v>205</v>
      </c>
      <c r="B78" s="6">
        <v>4</v>
      </c>
      <c r="C78" s="6">
        <v>85</v>
      </c>
      <c r="D78" s="15">
        <f>SUM(C78)/(B78)</f>
        <v>21.25</v>
      </c>
      <c r="E78" s="6">
        <v>34</v>
      </c>
      <c r="F78" s="6">
        <v>0</v>
      </c>
      <c r="G78" s="6"/>
      <c r="H78" s="6"/>
      <c r="I78" s="6"/>
      <c r="J78" s="6"/>
      <c r="K78" s="14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64</v>
      </c>
      <c r="B80" s="6" t="s">
        <v>75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623</v>
      </c>
      <c r="B81" s="8"/>
      <c r="C81" s="8"/>
      <c r="D81" s="9"/>
      <c r="E81" s="1"/>
      <c r="F81" s="8"/>
      <c r="G81" s="12"/>
      <c r="H81" s="12"/>
      <c r="I81" s="12"/>
      <c r="J81" s="12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65</v>
      </c>
      <c r="B83" s="6" t="s">
        <v>76</v>
      </c>
      <c r="C83" s="6" t="s">
        <v>40</v>
      </c>
      <c r="D83" s="6" t="s">
        <v>9</v>
      </c>
      <c r="E83" s="6" t="s">
        <v>41</v>
      </c>
      <c r="F83" s="6" t="s">
        <v>42</v>
      </c>
      <c r="G83" s="12"/>
      <c r="H83" s="12"/>
      <c r="I83" s="12"/>
      <c r="J83" s="12"/>
      <c r="K83" s="14"/>
    </row>
    <row r="84" spans="1:11" ht="12.75">
      <c r="A84" s="7" t="s">
        <v>525</v>
      </c>
      <c r="B84" s="8">
        <v>1</v>
      </c>
      <c r="C84" s="8">
        <v>10</v>
      </c>
      <c r="D84" s="9">
        <f>SUM(C84)/(B84)</f>
        <v>10</v>
      </c>
      <c r="E84" s="1">
        <v>10</v>
      </c>
      <c r="F84" s="8">
        <v>0</v>
      </c>
      <c r="G84" s="12"/>
      <c r="H84" s="12"/>
      <c r="I84" s="12"/>
      <c r="J84" s="12"/>
      <c r="K84" s="14"/>
    </row>
    <row r="85" spans="1:11" ht="12.75">
      <c r="A85" s="7" t="s">
        <v>536</v>
      </c>
      <c r="B85" s="8">
        <v>1</v>
      </c>
      <c r="C85" s="8">
        <v>0</v>
      </c>
      <c r="D85" s="9">
        <f>SUM(C85)/(B85)</f>
        <v>0</v>
      </c>
      <c r="E85" s="1">
        <v>0</v>
      </c>
      <c r="F85" s="8">
        <v>0</v>
      </c>
      <c r="G85" s="12"/>
      <c r="H85" s="12"/>
      <c r="I85" s="12"/>
      <c r="J85" s="12"/>
      <c r="K85" s="14"/>
    </row>
    <row r="86" spans="1:11" ht="12.75">
      <c r="A86" s="5" t="s">
        <v>8</v>
      </c>
      <c r="B86" s="6">
        <f>SUM(B84:B85)</f>
        <v>2</v>
      </c>
      <c r="C86" s="6">
        <f>SUM(C84:C85)</f>
        <v>10</v>
      </c>
      <c r="D86" s="15">
        <f>SUM(C86)/(B86)</f>
        <v>5</v>
      </c>
      <c r="E86" s="6">
        <v>10</v>
      </c>
      <c r="F86" s="6">
        <f>SUM(F84:F85)</f>
        <v>0</v>
      </c>
      <c r="G86" s="12"/>
      <c r="H86" s="12"/>
      <c r="I86" s="12"/>
      <c r="J86" s="12"/>
      <c r="K86" s="14"/>
    </row>
    <row r="87" spans="1:11" ht="12.75">
      <c r="A87" s="5" t="s">
        <v>205</v>
      </c>
      <c r="B87" s="6">
        <v>0</v>
      </c>
      <c r="C87" s="6"/>
      <c r="D87" s="15"/>
      <c r="E87" s="6"/>
      <c r="F87" s="6">
        <v>0</v>
      </c>
      <c r="G87" s="7"/>
      <c r="H87" s="7"/>
      <c r="I87" s="7"/>
      <c r="J87" s="7"/>
      <c r="K87" s="8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ht="12.75">
      <c r="A89" s="5" t="s">
        <v>66</v>
      </c>
      <c r="B89" s="6" t="s">
        <v>77</v>
      </c>
      <c r="C89" s="6" t="s">
        <v>40</v>
      </c>
      <c r="D89" s="6" t="s">
        <v>9</v>
      </c>
      <c r="E89" s="6" t="s">
        <v>41</v>
      </c>
      <c r="F89" s="6"/>
      <c r="G89" s="12"/>
      <c r="H89" s="12"/>
      <c r="I89" s="12"/>
      <c r="J89" s="12"/>
      <c r="K89" s="14"/>
    </row>
    <row r="90" spans="1:11" ht="12.75">
      <c r="A90" s="7" t="s">
        <v>538</v>
      </c>
      <c r="B90" s="8">
        <v>2</v>
      </c>
      <c r="C90" s="8">
        <v>35</v>
      </c>
      <c r="D90" s="9">
        <f>SUM(C90)/(B90)</f>
        <v>17.5</v>
      </c>
      <c r="E90" s="1">
        <v>21</v>
      </c>
      <c r="F90" s="8"/>
      <c r="G90" s="7"/>
      <c r="H90" s="7"/>
      <c r="I90" s="7"/>
      <c r="J90" s="7"/>
      <c r="K90" s="8"/>
    </row>
    <row r="91" spans="1:11" ht="12.75">
      <c r="A91" s="7" t="s">
        <v>96</v>
      </c>
      <c r="B91" s="8">
        <v>1</v>
      </c>
      <c r="C91" s="8">
        <v>11</v>
      </c>
      <c r="D91" s="9">
        <f>SUM(C91)/(B91)</f>
        <v>11</v>
      </c>
      <c r="E91" s="1">
        <v>11</v>
      </c>
      <c r="F91" s="120" t="s">
        <v>659</v>
      </c>
      <c r="G91" s="7"/>
      <c r="H91" s="7"/>
      <c r="I91" s="7"/>
      <c r="J91" s="7"/>
      <c r="K91" s="8"/>
    </row>
    <row r="92" spans="1:11" ht="12.75">
      <c r="A92" s="5" t="s">
        <v>8</v>
      </c>
      <c r="B92" s="6">
        <f>SUM(B90:B91)</f>
        <v>3</v>
      </c>
      <c r="C92" s="6">
        <f>SUM(C90:C91)</f>
        <v>46</v>
      </c>
      <c r="D92" s="15">
        <f>SUM(C92)/(B92)</f>
        <v>15.333333333333334</v>
      </c>
      <c r="E92" s="6">
        <v>21</v>
      </c>
      <c r="F92" s="6"/>
      <c r="G92" s="5"/>
      <c r="H92" s="5"/>
      <c r="I92" s="5"/>
      <c r="J92" s="5"/>
      <c r="K92" s="6"/>
    </row>
    <row r="93" spans="1:11" ht="12.75">
      <c r="A93" s="5" t="s">
        <v>205</v>
      </c>
      <c r="B93" s="6">
        <f>C26</f>
        <v>1</v>
      </c>
      <c r="C93" s="6">
        <f>C27</f>
        <v>0</v>
      </c>
      <c r="D93" s="15">
        <f>SUM(C93)/(B93)</f>
        <v>0</v>
      </c>
      <c r="E93" s="6">
        <v>0</v>
      </c>
      <c r="F93" s="6"/>
      <c r="G93" s="5"/>
      <c r="H93" s="5"/>
      <c r="I93" s="5"/>
      <c r="J93" s="5"/>
      <c r="K93" s="6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5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>
      <c r="A96" s="7" t="s">
        <v>642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643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644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645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646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647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648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 t="s">
        <v>649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28" t="s">
        <v>67</v>
      </c>
      <c r="B105" s="29" t="s">
        <v>558</v>
      </c>
      <c r="C105" s="29" t="s">
        <v>89</v>
      </c>
      <c r="D105" s="29" t="s">
        <v>69</v>
      </c>
      <c r="E105" s="29" t="s">
        <v>68</v>
      </c>
      <c r="F105" s="29" t="s">
        <v>545</v>
      </c>
      <c r="G105" s="29" t="s">
        <v>70</v>
      </c>
      <c r="H105" s="29" t="s">
        <v>658</v>
      </c>
      <c r="I105" s="29" t="s">
        <v>546</v>
      </c>
      <c r="J105" s="29" t="s">
        <v>81</v>
      </c>
      <c r="K105" s="44"/>
    </row>
    <row r="106" spans="1:11" s="7" customFormat="1" ht="12.75">
      <c r="A106" s="113" t="s">
        <v>548</v>
      </c>
      <c r="B106" s="114">
        <v>4</v>
      </c>
      <c r="C106" s="114">
        <v>3</v>
      </c>
      <c r="D106" s="114">
        <v>0</v>
      </c>
      <c r="E106" s="114">
        <v>0</v>
      </c>
      <c r="F106" s="114">
        <f aca="true" t="shared" si="3" ref="F106:F123">SUM(B106:E106)</f>
        <v>7</v>
      </c>
      <c r="G106" s="114">
        <v>0</v>
      </c>
      <c r="H106" s="114">
        <v>0</v>
      </c>
      <c r="I106" s="114">
        <v>0</v>
      </c>
      <c r="J106" s="114">
        <v>0</v>
      </c>
      <c r="K106" s="8"/>
    </row>
    <row r="107" spans="1:11" s="7" customFormat="1" ht="12.75">
      <c r="A107" s="113" t="s">
        <v>528</v>
      </c>
      <c r="B107" s="114">
        <v>3</v>
      </c>
      <c r="C107" s="114">
        <v>2</v>
      </c>
      <c r="D107" s="114">
        <v>1</v>
      </c>
      <c r="E107" s="114">
        <v>0</v>
      </c>
      <c r="F107" s="114">
        <f t="shared" si="3"/>
        <v>6</v>
      </c>
      <c r="G107" s="114">
        <v>0</v>
      </c>
      <c r="H107" s="114">
        <v>1</v>
      </c>
      <c r="I107" s="114">
        <v>0</v>
      </c>
      <c r="J107" s="114">
        <v>1</v>
      </c>
      <c r="K107" s="8"/>
    </row>
    <row r="108" spans="1:11" s="7" customFormat="1" ht="12.75">
      <c r="A108" s="113" t="s">
        <v>533</v>
      </c>
      <c r="B108" s="114">
        <v>6</v>
      </c>
      <c r="C108" s="114">
        <v>0</v>
      </c>
      <c r="D108" s="114">
        <v>0</v>
      </c>
      <c r="E108" s="114">
        <v>0</v>
      </c>
      <c r="F108" s="114">
        <f t="shared" si="3"/>
        <v>6</v>
      </c>
      <c r="G108" s="114">
        <v>0</v>
      </c>
      <c r="H108" s="114">
        <v>0</v>
      </c>
      <c r="I108" s="114">
        <v>0</v>
      </c>
      <c r="J108" s="114">
        <v>0</v>
      </c>
      <c r="K108" s="8"/>
    </row>
    <row r="109" spans="1:11" s="7" customFormat="1" ht="12.75">
      <c r="A109" s="113" t="s">
        <v>538</v>
      </c>
      <c r="B109" s="114">
        <v>1</v>
      </c>
      <c r="C109" s="114">
        <v>1</v>
      </c>
      <c r="D109" s="114">
        <v>2</v>
      </c>
      <c r="E109" s="114">
        <v>2</v>
      </c>
      <c r="F109" s="114">
        <f t="shared" si="3"/>
        <v>6</v>
      </c>
      <c r="G109" s="114">
        <v>0</v>
      </c>
      <c r="H109" s="114">
        <v>1</v>
      </c>
      <c r="I109" s="114">
        <v>0</v>
      </c>
      <c r="J109" s="114">
        <v>1</v>
      </c>
      <c r="K109" s="120" t="s">
        <v>660</v>
      </c>
    </row>
    <row r="110" spans="1:11" s="7" customFormat="1" ht="12.75">
      <c r="A110" s="113" t="s">
        <v>549</v>
      </c>
      <c r="B110" s="114">
        <v>1</v>
      </c>
      <c r="C110" s="114">
        <v>4</v>
      </c>
      <c r="D110" s="114">
        <v>0</v>
      </c>
      <c r="E110" s="114">
        <v>0</v>
      </c>
      <c r="F110" s="114">
        <f t="shared" si="3"/>
        <v>5</v>
      </c>
      <c r="G110" s="114">
        <v>0</v>
      </c>
      <c r="H110" s="114">
        <v>0</v>
      </c>
      <c r="I110" s="114">
        <v>0</v>
      </c>
      <c r="J110" s="114">
        <v>0</v>
      </c>
      <c r="K110" s="8"/>
    </row>
    <row r="111" spans="1:11" s="7" customFormat="1" ht="12.75">
      <c r="A111" s="113" t="s">
        <v>536</v>
      </c>
      <c r="B111" s="114">
        <v>3</v>
      </c>
      <c r="C111" s="114">
        <v>1</v>
      </c>
      <c r="D111" s="114">
        <v>1</v>
      </c>
      <c r="E111" s="114">
        <v>0</v>
      </c>
      <c r="F111" s="114">
        <f t="shared" si="3"/>
        <v>5</v>
      </c>
      <c r="G111" s="114">
        <v>0</v>
      </c>
      <c r="H111" s="114">
        <v>1</v>
      </c>
      <c r="I111" s="114">
        <v>0</v>
      </c>
      <c r="J111" s="114">
        <v>0</v>
      </c>
      <c r="K111" s="120" t="s">
        <v>661</v>
      </c>
    </row>
    <row r="112" spans="1:11" s="7" customFormat="1" ht="12.75">
      <c r="A112" s="113" t="s">
        <v>530</v>
      </c>
      <c r="B112" s="114">
        <v>3</v>
      </c>
      <c r="C112" s="114">
        <v>1</v>
      </c>
      <c r="D112" s="114">
        <v>0</v>
      </c>
      <c r="E112" s="114">
        <v>0</v>
      </c>
      <c r="F112" s="114">
        <f t="shared" si="3"/>
        <v>4</v>
      </c>
      <c r="G112" s="114">
        <v>0</v>
      </c>
      <c r="H112" s="114">
        <v>0</v>
      </c>
      <c r="I112" s="114">
        <v>0</v>
      </c>
      <c r="J112" s="114">
        <v>0</v>
      </c>
      <c r="K112" s="8"/>
    </row>
    <row r="113" spans="1:11" s="7" customFormat="1" ht="12.75">
      <c r="A113" s="113" t="s">
        <v>525</v>
      </c>
      <c r="B113" s="114">
        <v>2</v>
      </c>
      <c r="C113" s="114">
        <v>2</v>
      </c>
      <c r="D113" s="114">
        <v>0</v>
      </c>
      <c r="E113" s="114">
        <v>0</v>
      </c>
      <c r="F113" s="114">
        <f t="shared" si="3"/>
        <v>4</v>
      </c>
      <c r="G113" s="114">
        <v>0</v>
      </c>
      <c r="H113" s="114">
        <v>0</v>
      </c>
      <c r="I113" s="114">
        <v>0</v>
      </c>
      <c r="J113" s="114">
        <v>0</v>
      </c>
      <c r="K113" s="8"/>
    </row>
    <row r="114" spans="1:11" s="7" customFormat="1" ht="12.75">
      <c r="A114" s="113" t="s">
        <v>547</v>
      </c>
      <c r="B114" s="114">
        <v>2</v>
      </c>
      <c r="C114" s="114">
        <v>0</v>
      </c>
      <c r="D114" s="114">
        <v>0</v>
      </c>
      <c r="E114" s="114">
        <v>1</v>
      </c>
      <c r="F114" s="114">
        <f t="shared" si="3"/>
        <v>3</v>
      </c>
      <c r="G114" s="114">
        <v>0</v>
      </c>
      <c r="H114" s="114">
        <v>0</v>
      </c>
      <c r="I114" s="114">
        <v>0</v>
      </c>
      <c r="J114" s="114">
        <v>0</v>
      </c>
      <c r="K114" s="8"/>
    </row>
    <row r="115" spans="1:11" s="7" customFormat="1" ht="12.75">
      <c r="A115" s="113" t="s">
        <v>550</v>
      </c>
      <c r="B115" s="114">
        <v>0</v>
      </c>
      <c r="C115" s="114">
        <v>0</v>
      </c>
      <c r="D115" s="114">
        <v>2</v>
      </c>
      <c r="E115" s="114">
        <v>1</v>
      </c>
      <c r="F115" s="114">
        <f t="shared" si="3"/>
        <v>3</v>
      </c>
      <c r="G115" s="114">
        <v>0</v>
      </c>
      <c r="H115" s="114">
        <v>0</v>
      </c>
      <c r="I115" s="114">
        <v>0</v>
      </c>
      <c r="J115" s="114">
        <v>0</v>
      </c>
      <c r="K115" s="8"/>
    </row>
    <row r="116" spans="1:11" s="7" customFormat="1" ht="12.75">
      <c r="A116" s="113" t="s">
        <v>551</v>
      </c>
      <c r="B116" s="114">
        <v>1</v>
      </c>
      <c r="C116" s="114">
        <v>1</v>
      </c>
      <c r="D116" s="114">
        <v>1</v>
      </c>
      <c r="E116" s="114">
        <v>0</v>
      </c>
      <c r="F116" s="114">
        <f t="shared" si="3"/>
        <v>3</v>
      </c>
      <c r="G116" s="114">
        <v>1</v>
      </c>
      <c r="H116" s="114">
        <v>0</v>
      </c>
      <c r="I116" s="114">
        <v>0</v>
      </c>
      <c r="J116" s="114">
        <v>0</v>
      </c>
      <c r="K116" s="8"/>
    </row>
    <row r="117" spans="1:11" s="7" customFormat="1" ht="12.75">
      <c r="A117" s="113" t="s">
        <v>535</v>
      </c>
      <c r="B117" s="114">
        <v>0</v>
      </c>
      <c r="C117" s="114">
        <v>2</v>
      </c>
      <c r="D117" s="114">
        <v>0</v>
      </c>
      <c r="E117" s="114">
        <v>0</v>
      </c>
      <c r="F117" s="114">
        <f t="shared" si="3"/>
        <v>2</v>
      </c>
      <c r="G117" s="114">
        <v>0</v>
      </c>
      <c r="H117" s="114">
        <v>0</v>
      </c>
      <c r="I117" s="114">
        <v>0</v>
      </c>
      <c r="J117" s="114">
        <v>0</v>
      </c>
      <c r="K117" s="8"/>
    </row>
    <row r="118" spans="1:11" s="7" customFormat="1" ht="12.75">
      <c r="A118" s="113" t="s">
        <v>627</v>
      </c>
      <c r="B118" s="114">
        <v>1</v>
      </c>
      <c r="C118" s="114">
        <v>1</v>
      </c>
      <c r="D118" s="114">
        <v>0</v>
      </c>
      <c r="E118" s="114">
        <v>0</v>
      </c>
      <c r="F118" s="114">
        <f t="shared" si="3"/>
        <v>2</v>
      </c>
      <c r="G118" s="114">
        <v>0</v>
      </c>
      <c r="H118" s="114">
        <v>0</v>
      </c>
      <c r="I118" s="114">
        <v>0</v>
      </c>
      <c r="J118" s="114">
        <v>0</v>
      </c>
      <c r="K118" s="8"/>
    </row>
    <row r="119" spans="1:11" s="7" customFormat="1" ht="12.75">
      <c r="A119" s="113" t="s">
        <v>526</v>
      </c>
      <c r="B119" s="114">
        <v>1</v>
      </c>
      <c r="C119" s="114">
        <v>0</v>
      </c>
      <c r="D119" s="114">
        <v>0</v>
      </c>
      <c r="E119" s="114">
        <v>0</v>
      </c>
      <c r="F119" s="114">
        <f t="shared" si="3"/>
        <v>1</v>
      </c>
      <c r="G119" s="114">
        <v>0</v>
      </c>
      <c r="H119" s="114">
        <v>0</v>
      </c>
      <c r="I119" s="114">
        <v>0</v>
      </c>
      <c r="J119" s="114">
        <v>0</v>
      </c>
      <c r="K119" s="8"/>
    </row>
    <row r="120" spans="1:11" s="7" customFormat="1" ht="12.75">
      <c r="A120" s="113" t="s">
        <v>552</v>
      </c>
      <c r="B120" s="114">
        <v>0</v>
      </c>
      <c r="C120" s="114">
        <v>1</v>
      </c>
      <c r="D120" s="114">
        <v>0</v>
      </c>
      <c r="E120" s="114">
        <v>0</v>
      </c>
      <c r="F120" s="114">
        <f t="shared" si="3"/>
        <v>1</v>
      </c>
      <c r="G120" s="114">
        <v>0</v>
      </c>
      <c r="H120" s="114">
        <v>0</v>
      </c>
      <c r="I120" s="114">
        <v>0</v>
      </c>
      <c r="J120" s="114">
        <v>0</v>
      </c>
      <c r="K120" s="8"/>
    </row>
    <row r="121" spans="1:11" s="7" customFormat="1" ht="12.75">
      <c r="A121" s="113" t="s">
        <v>527</v>
      </c>
      <c r="B121" s="114">
        <v>1</v>
      </c>
      <c r="C121" s="114">
        <v>0</v>
      </c>
      <c r="D121" s="114">
        <v>0</v>
      </c>
      <c r="E121" s="114">
        <v>0</v>
      </c>
      <c r="F121" s="114">
        <f t="shared" si="3"/>
        <v>1</v>
      </c>
      <c r="G121" s="114">
        <v>0</v>
      </c>
      <c r="H121" s="114">
        <v>0</v>
      </c>
      <c r="I121" s="114">
        <v>0</v>
      </c>
      <c r="J121" s="114">
        <v>0</v>
      </c>
      <c r="K121" s="8"/>
    </row>
    <row r="122" spans="1:11" s="7" customFormat="1" ht="12.75">
      <c r="A122" s="113" t="s">
        <v>628</v>
      </c>
      <c r="B122" s="114">
        <v>0</v>
      </c>
      <c r="C122" s="114">
        <v>1</v>
      </c>
      <c r="D122" s="114">
        <v>0</v>
      </c>
      <c r="E122" s="114">
        <v>0</v>
      </c>
      <c r="F122" s="114">
        <f t="shared" si="3"/>
        <v>1</v>
      </c>
      <c r="G122" s="114">
        <v>0</v>
      </c>
      <c r="H122" s="114">
        <v>0</v>
      </c>
      <c r="I122" s="114">
        <v>0</v>
      </c>
      <c r="J122" s="114">
        <v>0</v>
      </c>
      <c r="K122" s="8"/>
    </row>
    <row r="123" spans="1:11" s="7" customFormat="1" ht="12.75">
      <c r="A123" s="113" t="s">
        <v>537</v>
      </c>
      <c r="B123" s="114">
        <v>1</v>
      </c>
      <c r="C123" s="114">
        <v>0</v>
      </c>
      <c r="D123" s="114">
        <v>0</v>
      </c>
      <c r="E123" s="114">
        <v>0</v>
      </c>
      <c r="F123" s="114">
        <f t="shared" si="3"/>
        <v>1</v>
      </c>
      <c r="G123" s="114">
        <v>0</v>
      </c>
      <c r="H123" s="114">
        <v>0</v>
      </c>
      <c r="I123" s="114">
        <v>0</v>
      </c>
      <c r="J123" s="114">
        <v>0</v>
      </c>
      <c r="K123" s="8"/>
    </row>
    <row r="124" spans="1:11" ht="12.75">
      <c r="A124" s="28" t="s">
        <v>8</v>
      </c>
      <c r="B124" s="29">
        <f aca="true" t="shared" si="4" ref="B124:J124">SUM(B106:B123)</f>
        <v>30</v>
      </c>
      <c r="C124" s="29">
        <f t="shared" si="4"/>
        <v>20</v>
      </c>
      <c r="D124" s="29">
        <f t="shared" si="4"/>
        <v>7</v>
      </c>
      <c r="E124" s="29">
        <f t="shared" si="4"/>
        <v>4</v>
      </c>
      <c r="F124" s="29">
        <f t="shared" si="4"/>
        <v>61</v>
      </c>
      <c r="G124" s="29">
        <f t="shared" si="4"/>
        <v>1</v>
      </c>
      <c r="H124" s="29">
        <f t="shared" si="4"/>
        <v>3</v>
      </c>
      <c r="I124" s="29">
        <f t="shared" si="4"/>
        <v>0</v>
      </c>
      <c r="J124" s="29">
        <f t="shared" si="4"/>
        <v>2</v>
      </c>
      <c r="K124" s="44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9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2022-10-15T05:17:06Z</cp:lastPrinted>
  <dcterms:created xsi:type="dcterms:W3CDTF">2009-09-13T02:30:03Z</dcterms:created>
  <dcterms:modified xsi:type="dcterms:W3CDTF">2022-10-15T18:08:21Z</dcterms:modified>
  <cp:category/>
  <cp:version/>
  <cp:contentType/>
  <cp:contentStatus/>
</cp:coreProperties>
</file>